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T:\55287 New City Court (LCA and DfP)\F Design (Plan B scheme)\S1.5.4 WLC assessment\Results\"/>
    </mc:Choice>
  </mc:AlternateContent>
  <xr:revisionPtr revIDLastSave="0" documentId="13_ncr:1_{6B98181E-CC4C-4731-A84C-EC2E8B2244F7}" xr6:coauthVersionLast="47" xr6:coauthVersionMax="47" xr10:uidLastSave="{00000000-0000-0000-0000-000000000000}"/>
  <bookViews>
    <workbookView xWindow="-14775" yWindow="-16440" windowWidth="29040" windowHeight="15840" tabRatio="601" firstSheet="1" activeTab="3" xr2:uid="{00000000-000D-0000-FFFF-FFFF00000000}"/>
  </bookViews>
  <sheets>
    <sheet name="Introduction" sheetId="8" r:id="rId1"/>
    <sheet name="Pre-app information" sheetId="6" r:id="rId2"/>
    <sheet name="Outline planning stage" sheetId="10" r:id="rId3"/>
    <sheet name="Detailed planning stage" sheetId="11" r:id="rId4"/>
    <sheet name="Appendix 1 - Material Qty &amp; EOL" sheetId="13" r:id="rId5"/>
    <sheet name="Post-construction result" sheetId="9" r:id="rId6"/>
    <sheet name="Drop down list" sheetId="12" r:id="rId7"/>
  </sheets>
  <definedNames>
    <definedName name="_Hlk30849479" localSheetId="3">'Detailed planning stage'!#REF!</definedName>
    <definedName name="_Hlk30849479" localSheetId="2">'Outline planning stage'!#REF!</definedName>
    <definedName name="_Hlk30849479" localSheetId="5">'Post-construction result'!#REF!</definedName>
    <definedName name="_Hlk30849479" localSheetId="1">'Pre-app information'!#REF!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2" i="13" l="1"/>
  <c r="H73" i="13" s="1"/>
  <c r="I72" i="13"/>
  <c r="I73" i="13" s="1"/>
  <c r="D72" i="13"/>
  <c r="D73" i="13" s="1"/>
  <c r="S147" i="11"/>
  <c r="S148" i="11"/>
  <c r="S149" i="11"/>
  <c r="S150" i="11"/>
  <c r="S151" i="11"/>
  <c r="S152" i="11"/>
  <c r="S153" i="11"/>
  <c r="S154" i="11"/>
  <c r="S155" i="11"/>
  <c r="S156" i="11"/>
  <c r="S157" i="11"/>
  <c r="S158" i="11"/>
  <c r="S159" i="11"/>
  <c r="S160" i="11"/>
  <c r="S161" i="11"/>
  <c r="S162" i="11"/>
  <c r="S163" i="11"/>
  <c r="S164" i="11"/>
  <c r="S165" i="11"/>
  <c r="S146" i="11"/>
  <c r="L166" i="11" l="1"/>
  <c r="N166" i="11"/>
  <c r="N167" i="11" s="1"/>
  <c r="L167" i="11" l="1"/>
  <c r="M18" i="11"/>
  <c r="M18" i="9" s="1"/>
  <c r="S130" i="11"/>
  <c r="I166" i="11"/>
  <c r="I167" i="11" s="1"/>
  <c r="K166" i="11"/>
  <c r="K167" i="11" s="1"/>
  <c r="S133" i="11"/>
  <c r="C166" i="11"/>
  <c r="S132" i="11"/>
  <c r="S131" i="11"/>
  <c r="S128" i="11"/>
  <c r="H166" i="11"/>
  <c r="H167" i="11" s="1"/>
  <c r="J166" i="11"/>
  <c r="J167" i="11" s="1"/>
  <c r="T166" i="11"/>
  <c r="G166" i="11"/>
  <c r="F166" i="11"/>
  <c r="F167" i="11" s="1"/>
  <c r="E166" i="11"/>
  <c r="E167" i="11" s="1"/>
  <c r="D166" i="11"/>
  <c r="K18" i="11" l="1"/>
  <c r="K18" i="9" s="1"/>
  <c r="M19" i="11"/>
  <c r="M19" i="9" s="1"/>
  <c r="T167" i="11"/>
  <c r="O18" i="11"/>
  <c r="G167" i="11"/>
  <c r="L18" i="11"/>
  <c r="C167" i="11"/>
  <c r="D167" i="11"/>
  <c r="L19" i="11" l="1"/>
  <c r="L19" i="9" s="1"/>
  <c r="L18" i="9"/>
  <c r="O19" i="11"/>
  <c r="O19" i="9" s="1"/>
  <c r="O18" i="9"/>
  <c r="K19" i="11"/>
  <c r="K19" i="9" s="1"/>
  <c r="Q166" i="11"/>
  <c r="Q167" i="11" s="1"/>
  <c r="R166" i="11"/>
  <c r="R167" i="11" s="1"/>
  <c r="P166" i="11"/>
  <c r="P167" i="11" s="1"/>
  <c r="O166" i="11" l="1"/>
  <c r="N18" i="11" l="1"/>
  <c r="O167" i="11"/>
  <c r="L94" i="9"/>
  <c r="N19" i="11" l="1"/>
  <c r="N19" i="9" s="1"/>
  <c r="N18" i="9"/>
  <c r="S74" i="9"/>
  <c r="S75" i="9"/>
  <c r="S76" i="9"/>
  <c r="S77" i="9"/>
  <c r="S78" i="9"/>
  <c r="S79" i="9"/>
  <c r="S80" i="9"/>
  <c r="S81" i="9"/>
  <c r="S82" i="9"/>
  <c r="S83" i="9"/>
  <c r="S84" i="9"/>
  <c r="S85" i="9"/>
  <c r="S86" i="9"/>
  <c r="S87" i="9"/>
  <c r="S88" i="9"/>
  <c r="S89" i="9"/>
  <c r="S90" i="9"/>
  <c r="S91" i="9"/>
  <c r="S92" i="9"/>
  <c r="S93" i="9"/>
  <c r="I65" i="9"/>
  <c r="I66" i="9" s="1"/>
  <c r="H65" i="9"/>
  <c r="H66" i="9" s="1"/>
  <c r="D65" i="9"/>
  <c r="D66" i="9" s="1"/>
  <c r="I103" i="11"/>
  <c r="I104" i="11" s="1"/>
  <c r="H103" i="11"/>
  <c r="H104" i="11" s="1"/>
  <c r="D103" i="11"/>
  <c r="D104" i="11" s="1"/>
  <c r="T126" i="9"/>
  <c r="O24" i="9" s="1"/>
  <c r="O25" i="9" s="1"/>
  <c r="R126" i="9"/>
  <c r="R127" i="9" s="1"/>
  <c r="Q126" i="9"/>
  <c r="Q127" i="9" s="1"/>
  <c r="P126" i="9"/>
  <c r="P127" i="9" s="1"/>
  <c r="O126" i="9"/>
  <c r="N126" i="9"/>
  <c r="N127" i="9" s="1"/>
  <c r="L126" i="9"/>
  <c r="K126" i="9"/>
  <c r="K127" i="9" s="1"/>
  <c r="J126" i="9"/>
  <c r="J127" i="9" s="1"/>
  <c r="I126" i="9"/>
  <c r="I127" i="9" s="1"/>
  <c r="H126" i="9"/>
  <c r="H127" i="9" s="1"/>
  <c r="G126" i="9"/>
  <c r="F126" i="9"/>
  <c r="F127" i="9" s="1"/>
  <c r="E126" i="9"/>
  <c r="E127" i="9" s="1"/>
  <c r="D126" i="9"/>
  <c r="D127" i="9" s="1"/>
  <c r="C126" i="9"/>
  <c r="S125" i="9"/>
  <c r="S124" i="9"/>
  <c r="S123" i="9"/>
  <c r="S122" i="9"/>
  <c r="S121" i="9"/>
  <c r="S120" i="9"/>
  <c r="S119" i="9"/>
  <c r="S118" i="9"/>
  <c r="S117" i="9"/>
  <c r="S116" i="9"/>
  <c r="S115" i="9"/>
  <c r="S114" i="9"/>
  <c r="S113" i="9"/>
  <c r="S112" i="9"/>
  <c r="S111" i="9"/>
  <c r="S110" i="9"/>
  <c r="S109" i="9"/>
  <c r="S108" i="9"/>
  <c r="S107" i="9"/>
  <c r="S106" i="9"/>
  <c r="T94" i="9"/>
  <c r="R94" i="9"/>
  <c r="R95" i="9" s="1"/>
  <c r="Q94" i="9"/>
  <c r="Q95" i="9" s="1"/>
  <c r="P94" i="9"/>
  <c r="P95" i="9" s="1"/>
  <c r="O94" i="9"/>
  <c r="N94" i="9"/>
  <c r="E24" i="9" s="1"/>
  <c r="E25" i="9" s="1"/>
  <c r="L95" i="9"/>
  <c r="K94" i="9"/>
  <c r="K95" i="9" s="1"/>
  <c r="J94" i="9"/>
  <c r="I94" i="9"/>
  <c r="I95" i="9" s="1"/>
  <c r="H94" i="9"/>
  <c r="H95" i="9" s="1"/>
  <c r="G94" i="9"/>
  <c r="F94" i="9"/>
  <c r="F95" i="9" s="1"/>
  <c r="E94" i="9"/>
  <c r="E95" i="9" s="1"/>
  <c r="D94" i="9"/>
  <c r="D95" i="9" s="1"/>
  <c r="C94" i="9"/>
  <c r="T126" i="10"/>
  <c r="R126" i="10"/>
  <c r="R127" i="10" s="1"/>
  <c r="Q126" i="10"/>
  <c r="Q127" i="10" s="1"/>
  <c r="P126" i="10"/>
  <c r="P127" i="10" s="1"/>
  <c r="O126" i="10"/>
  <c r="N126" i="10"/>
  <c r="L126" i="10"/>
  <c r="L127" i="10" s="1"/>
  <c r="K126" i="10"/>
  <c r="K127" i="10" s="1"/>
  <c r="J126" i="10"/>
  <c r="J127" i="10" s="1"/>
  <c r="I126" i="10"/>
  <c r="I127" i="10" s="1"/>
  <c r="H126" i="10"/>
  <c r="H127" i="10" s="1"/>
  <c r="G126" i="10"/>
  <c r="F126" i="10"/>
  <c r="F127" i="10" s="1"/>
  <c r="E126" i="10"/>
  <c r="E127" i="10" s="1"/>
  <c r="D126" i="10"/>
  <c r="D127" i="10" s="1"/>
  <c r="C126" i="10"/>
  <c r="S125" i="10"/>
  <c r="S124" i="10"/>
  <c r="S123" i="10"/>
  <c r="S122" i="10"/>
  <c r="S121" i="10"/>
  <c r="S120" i="10"/>
  <c r="S119" i="10"/>
  <c r="S118" i="10"/>
  <c r="S117" i="10"/>
  <c r="S116" i="10"/>
  <c r="S115" i="10"/>
  <c r="S114" i="10"/>
  <c r="S113" i="10"/>
  <c r="S112" i="10"/>
  <c r="S111" i="10"/>
  <c r="S110" i="10"/>
  <c r="S109" i="10"/>
  <c r="S108" i="10"/>
  <c r="S107" i="10"/>
  <c r="S106" i="10"/>
  <c r="T94" i="10"/>
  <c r="R94" i="10"/>
  <c r="R95" i="10" s="1"/>
  <c r="Q94" i="10"/>
  <c r="Q95" i="10" s="1"/>
  <c r="P94" i="10"/>
  <c r="P95" i="10" s="1"/>
  <c r="O94" i="10"/>
  <c r="N94" i="10"/>
  <c r="N95" i="10" s="1"/>
  <c r="L94" i="10"/>
  <c r="K94" i="10"/>
  <c r="J94" i="10"/>
  <c r="J95" i="10" s="1"/>
  <c r="I94" i="10"/>
  <c r="I95" i="10" s="1"/>
  <c r="H94" i="10"/>
  <c r="H95" i="10" s="1"/>
  <c r="G94" i="10"/>
  <c r="F94" i="10"/>
  <c r="F95" i="10" s="1"/>
  <c r="E94" i="10"/>
  <c r="E95" i="10" s="1"/>
  <c r="D94" i="10"/>
  <c r="D95" i="10" s="1"/>
  <c r="C94" i="10"/>
  <c r="S93" i="10"/>
  <c r="S92" i="10"/>
  <c r="S91" i="10"/>
  <c r="S90" i="10"/>
  <c r="S89" i="10"/>
  <c r="S88" i="10"/>
  <c r="S87" i="10"/>
  <c r="S86" i="10"/>
  <c r="S85" i="10"/>
  <c r="S84" i="10"/>
  <c r="S83" i="10"/>
  <c r="S82" i="10"/>
  <c r="S81" i="10"/>
  <c r="S80" i="10"/>
  <c r="S79" i="10"/>
  <c r="S78" i="10"/>
  <c r="S77" i="10"/>
  <c r="S76" i="10"/>
  <c r="S75" i="10"/>
  <c r="S74" i="10"/>
  <c r="S115" i="11"/>
  <c r="S116" i="11"/>
  <c r="S117" i="11"/>
  <c r="S118" i="11"/>
  <c r="S120" i="11"/>
  <c r="S121" i="11"/>
  <c r="S122" i="11"/>
  <c r="S123" i="11"/>
  <c r="S124" i="11"/>
  <c r="S125" i="11"/>
  <c r="S126" i="11"/>
  <c r="S127" i="11"/>
  <c r="S129" i="11"/>
  <c r="S114" i="11"/>
  <c r="P134" i="11"/>
  <c r="P135" i="11" s="1"/>
  <c r="Q134" i="11"/>
  <c r="Q135" i="11" s="1"/>
  <c r="R134" i="11"/>
  <c r="R135" i="11" s="1"/>
  <c r="T134" i="11"/>
  <c r="O134" i="11"/>
  <c r="N134" i="11"/>
  <c r="N135" i="11" s="1"/>
  <c r="L134" i="11"/>
  <c r="J134" i="11"/>
  <c r="J135" i="11" s="1"/>
  <c r="I134" i="11"/>
  <c r="I135" i="11" s="1"/>
  <c r="H134" i="11"/>
  <c r="H135" i="11" s="1"/>
  <c r="G134" i="11"/>
  <c r="F134" i="11"/>
  <c r="F135" i="11" s="1"/>
  <c r="E134" i="11"/>
  <c r="E135" i="11" s="1"/>
  <c r="O127" i="10" l="1"/>
  <c r="N18" i="10"/>
  <c r="N19" i="10" s="1"/>
  <c r="O95" i="9"/>
  <c r="F24" i="9"/>
  <c r="F25" i="9" s="1"/>
  <c r="G127" i="10"/>
  <c r="L18" i="10"/>
  <c r="G95" i="9"/>
  <c r="D24" i="9"/>
  <c r="D25" i="9" s="1"/>
  <c r="K24" i="9"/>
  <c r="K25" i="9" s="1"/>
  <c r="L127" i="9"/>
  <c r="M24" i="9"/>
  <c r="M25" i="9" s="1"/>
  <c r="T127" i="10"/>
  <c r="O18" i="10"/>
  <c r="O19" i="10" s="1"/>
  <c r="T95" i="9"/>
  <c r="G24" i="9"/>
  <c r="G25" i="9" s="1"/>
  <c r="C127" i="10"/>
  <c r="K18" i="10"/>
  <c r="K19" i="10" s="1"/>
  <c r="C24" i="9"/>
  <c r="C25" i="9" s="1"/>
  <c r="N24" i="9"/>
  <c r="N25" i="9" s="1"/>
  <c r="L24" i="9"/>
  <c r="L25" i="9" s="1"/>
  <c r="N127" i="10"/>
  <c r="M18" i="10"/>
  <c r="M19" i="10" s="1"/>
  <c r="E18" i="11"/>
  <c r="G135" i="11"/>
  <c r="F18" i="11"/>
  <c r="T135" i="11"/>
  <c r="G18" i="11"/>
  <c r="O95" i="10"/>
  <c r="G95" i="10"/>
  <c r="D18" i="10"/>
  <c r="D19" i="10" s="1"/>
  <c r="T95" i="10"/>
  <c r="C95" i="10"/>
  <c r="C18" i="10"/>
  <c r="C19" i="10" s="1"/>
  <c r="K95" i="10"/>
  <c r="L95" i="10"/>
  <c r="E18" i="10"/>
  <c r="E19" i="10" s="1"/>
  <c r="O135" i="11"/>
  <c r="L135" i="11"/>
  <c r="G127" i="9"/>
  <c r="T127" i="9"/>
  <c r="C127" i="9"/>
  <c r="C95" i="9"/>
  <c r="N95" i="9"/>
  <c r="J95" i="9"/>
  <c r="O127" i="9"/>
  <c r="S94" i="9"/>
  <c r="S95" i="9" s="1"/>
  <c r="S126" i="9"/>
  <c r="S127" i="9" s="1"/>
  <c r="S126" i="10"/>
  <c r="S127" i="10" s="1"/>
  <c r="G18" i="10"/>
  <c r="G19" i="10" s="1"/>
  <c r="S94" i="10"/>
  <c r="S95" i="10" s="1"/>
  <c r="F18" i="10"/>
  <c r="F19" i="10" s="1"/>
  <c r="G19" i="11" l="1"/>
  <c r="G19" i="9" s="1"/>
  <c r="G18" i="9"/>
  <c r="F19" i="11"/>
  <c r="F19" i="9" s="1"/>
  <c r="F18" i="9"/>
  <c r="E19" i="11"/>
  <c r="E19" i="9" s="1"/>
  <c r="E18" i="9"/>
  <c r="L19" i="10"/>
  <c r="I63" i="10"/>
  <c r="I64" i="10" s="1"/>
  <c r="H63" i="10"/>
  <c r="H64" i="10" s="1"/>
  <c r="D63" i="10"/>
  <c r="D64" i="10" s="1"/>
  <c r="D134" i="11" l="1"/>
  <c r="C134" i="11"/>
  <c r="C18" i="11" l="1"/>
  <c r="C18" i="9" s="1"/>
  <c r="C135" i="11"/>
  <c r="D135" i="11"/>
  <c r="C19" i="11" l="1"/>
  <c r="C19" i="9" s="1"/>
  <c r="K134" i="11"/>
  <c r="S119" i="11"/>
  <c r="K135" i="11" l="1"/>
  <c r="D18" i="11"/>
  <c r="D18" i="9" s="1"/>
  <c r="S134" i="11"/>
  <c r="S135" i="11" s="1"/>
  <c r="S166" i="11"/>
  <c r="S167" i="11" s="1"/>
  <c r="D19" i="11" l="1"/>
  <c r="D19" i="9" s="1"/>
</calcChain>
</file>

<file path=xl/sharedStrings.xml><?xml version="1.0" encoding="utf-8"?>
<sst xmlns="http://schemas.openxmlformats.org/spreadsheetml/2006/main" count="1187" uniqueCount="300">
  <si>
    <t>Greater London Authority - Whole Life-Cycle Carbon (WLC) Assessment template</t>
  </si>
  <si>
    <t>HOW TO USE THIS SPREADSHEET</t>
  </si>
  <si>
    <t xml:space="preserve">This template should be used by planning applicants to fulfil the requirements of the Mayor's Whole Life-Cycle Carbon assessment policy set out in London Plan Policy SI 2. Before completing and submitting this spreadsheet to the GLA, applicants should read the Whole Life-Cycle Carbon Assessment guidance:  
</t>
  </si>
  <si>
    <t>https://www.london.gov.uk/what-we-do/planning/implementing-london-plan/planning-guidance/whole-life-cycle-carbon-assessments-guidance-pre-consultation-draft</t>
  </si>
  <si>
    <t xml:space="preserve">Applicants are required to submit WLC information to the GLA at the following three stages: pre-application, outline/detailed planning submission and post-construction. Separate tabs are provided in this spreadsheet for each stage. An outline of the information required at each stage and how to submit it is provided below.  </t>
  </si>
  <si>
    <t>1. Pre-application stage</t>
  </si>
  <si>
    <t xml:space="preserve">At pre-application stage, applicants are required to complete the pre-application information tab of this template which requires applicants to confirm various details about the site and to provide details of the WLC principles which are informing the development of the site. This should be submitted to the GLA along with all other pre-application material. </t>
  </si>
  <si>
    <t>2. Outline/detailed planning submission stage</t>
  </si>
  <si>
    <t xml:space="preserve">At this stage, applicants are required to complete the outline or detailed planning stage tab of this template (whichever is relevant) and submit it to the GLA along with their planning application. This stage of the process requires a baseline WLC assessment against each life-cycle module to be undertaken. At outline stage this can be based on default figures from the RICS Professional Statement: Whole Life Carbon assessment for the built environment. At detailed stage this should be based on bespoke building assumptions. Applicants are required to undertake two assessments; the first accounts for the current status of the electricity grid and the second accounts for its expected decarbonisation. Applicants may determine which assessment is to form the basis of design decisions (which should be confirmed in the relevant cell) but both assessments should be completed. This spreadsheet allows for both assessments to be provided.  </t>
  </si>
  <si>
    <t>3. Post-construction stage</t>
  </si>
  <si>
    <t>At the final stage of the WLC assessment process, applicants should complete the post-construction result tab of this template and submit it to the GLA within three months of practical completion. This will require an update of the information provided at planning submission stage and for the actual WLC carbon emission figures to be reported using actual material quantities and site emissions during construction. Information should be submitted to:</t>
  </si>
  <si>
    <t>ZeroCarbonPlanning@london.gov.uk</t>
  </si>
  <si>
    <t>QUERIES</t>
  </si>
  <si>
    <t xml:space="preserve">Any queries or feedback on this template should be submitted to: </t>
  </si>
  <si>
    <t>Project details</t>
  </si>
  <si>
    <t>Project name</t>
  </si>
  <si>
    <t>Planning application reference number (if applicable)</t>
  </si>
  <si>
    <t>Use Type</t>
  </si>
  <si>
    <t>Brief description of the project</t>
  </si>
  <si>
    <r>
      <t>GIA (m</t>
    </r>
    <r>
      <rPr>
        <vertAlign val="superscript"/>
        <sz val="10"/>
        <color theme="0"/>
        <rFont val="Arial"/>
        <family val="2"/>
      </rPr>
      <t>2</t>
    </r>
    <r>
      <rPr>
        <sz val="10"/>
        <color theme="0"/>
        <rFont val="Arial"/>
        <family val="2"/>
      </rPr>
      <t>)</t>
    </r>
  </si>
  <si>
    <t>Authors (organisation or individuals)</t>
  </si>
  <si>
    <t xml:space="preserve">Date of assessment </t>
  </si>
  <si>
    <t xml:space="preserve">WLC reduction principles </t>
  </si>
  <si>
    <t>Principle</t>
  </si>
  <si>
    <t>Key benefits</t>
  </si>
  <si>
    <t>Has this principle been adopted? (Y/N)</t>
  </si>
  <si>
    <t xml:space="preserve">If yes provide examples, and if no please provide reasons for this </t>
  </si>
  <si>
    <t>Reuse and retrofit of existing buildings</t>
  </si>
  <si>
    <t xml:space="preserve">Significant retention and reuse of structures is carbon efficient and reduces construction costs. </t>
  </si>
  <si>
    <t>Use recycled or repurposed material</t>
  </si>
  <si>
    <t>Reduces carbon emissions and reduces waste.</t>
  </si>
  <si>
    <t>Material selection</t>
  </si>
  <si>
    <t>Appropriate material choices is key to carbon reduction. Ensuring that there is synchronicity between materials selected and planned life expectancy of the building reduces waste and the need for replacement, thus reducing in use costs.</t>
  </si>
  <si>
    <t>Minimise operational energy use</t>
  </si>
  <si>
    <t>A 'fabric first' approach should be prioritised to minimise energy demand and reduce carbon and in-use costs.</t>
  </si>
  <si>
    <t>Minimise operational water use</t>
  </si>
  <si>
    <t>Choice of materials and durability of systems, to avoid leakage and subsequent building damage, contribute to reducing the carbon cost of water use.</t>
  </si>
  <si>
    <t>Disassembly and reuse</t>
  </si>
  <si>
    <t>Designing for future disassembly ensures that products do not become future waste, and maintain their environmental and economic value.</t>
  </si>
  <si>
    <t>Building shape and form</t>
  </si>
  <si>
    <t>Compact efficient shapes help minimise both operational and embodied carbon emissions for a given floor area. This means a more efficient building overall resulting in lower construction and in use costs.</t>
  </si>
  <si>
    <t>Regenerative design</t>
  </si>
  <si>
    <r>
      <t>Removing CO</t>
    </r>
    <r>
      <rPr>
        <sz val="8"/>
        <color rgb="FF313231"/>
        <rFont val="Arial"/>
        <family val="2"/>
      </rPr>
      <t>2</t>
    </r>
    <r>
      <rPr>
        <sz val="10"/>
        <color rgb="FF313231"/>
        <rFont val="Arial"/>
        <family val="2"/>
      </rPr>
      <t xml:space="preserve"> from the atmosphere through materials and systems absorbing it makes a direct positive contribution to carbon reduction. </t>
    </r>
  </si>
  <si>
    <t>Designing for durability and flexibility</t>
  </si>
  <si>
    <t xml:space="preserve">Durability means that repair and replacement is reduced which in turn helps reduce life-time building costs. A building designed for flexibility can respond with minimum environmental impact to future changing requirements and a changing climate, thus avoiding obsolescence which also underwrites future building value. </t>
  </si>
  <si>
    <t>Optimisation of the relationship between operational and embodied carbon</t>
  </si>
  <si>
    <t>Optimising the operational/embodied carbon relationship contributes directly to resource efficiency and overall cost reduction.</t>
  </si>
  <si>
    <t>Building life expectancy</t>
  </si>
  <si>
    <t xml:space="preserve">Defining building life expectancy gives guidance to project teams as to the most efficient choices for materials and products. This aids overall resource efficiency, including cost efficiency and helps future proof asset value. </t>
  </si>
  <si>
    <t>Local sourcing</t>
  </si>
  <si>
    <t>Sourcing local materials reduces transport distances and supply chain lengths and has associated local social and economic benefits.</t>
  </si>
  <si>
    <t>Minimising waste</t>
  </si>
  <si>
    <t xml:space="preserve">Waste represents an unnecessary and avoidable carbon cost. Buildings should be designed to minimise fabrication and construction waste, and to ease repair and replacement with minimum waste, which helps reduce initial and in-use costs. </t>
  </si>
  <si>
    <t>Efficient fabrication</t>
  </si>
  <si>
    <t>Efficient construction methods (e.g. modular systems, precision manufacturing and modern methods of construction) contribute to better build quality, reduce construction phase waste and reduce the need for repairs during post completion and the defects period (snagging).</t>
  </si>
  <si>
    <t>Lightweight construction</t>
  </si>
  <si>
    <t xml:space="preserve">Lightweight construction uses less material which reduces the carbon footprint of the building as there is less material to source, fabricate and deliver to site. </t>
  </si>
  <si>
    <t>Circular economy</t>
  </si>
  <si>
    <t xml:space="preserve">The circular economy principle focusses on a more efficient use of materials which in turn leads to carbon and financial efficiencies. </t>
  </si>
  <si>
    <t>e.g. A1, B1 etc.</t>
  </si>
  <si>
    <t>Date of assessment</t>
  </si>
  <si>
    <t>Nationally recognised assessment method used</t>
  </si>
  <si>
    <t>e.g. BS EN 15978, with additional guidance from RICS Professional Statement</t>
  </si>
  <si>
    <t>Reference study period (if not 60 years)</t>
  </si>
  <si>
    <t xml:space="preserve">[This cell should only be filled in if the reference study period, i.e. the assumed building life expectancy, exceeds or is less than 60 years. Applicants should state the reference study period in this cell. While the assessment should still be done to 60 years, applicants may, if they choose to, submit an additional assessment of the modules B, C and D for the actual reference study period by copying and pasting an additional 'GWP potential for all life-cycle modules' table, see below].  </t>
  </si>
  <si>
    <t xml:space="preserve">Software tool used </t>
  </si>
  <si>
    <t>[This should align with the software tool used at outline/detailed planning stage]</t>
  </si>
  <si>
    <t>Source of carbon data for materials and products</t>
  </si>
  <si>
    <t>[See guidance for acceptable sources]</t>
  </si>
  <si>
    <t>EPD database used</t>
  </si>
  <si>
    <t>[If using more than one database please list all]</t>
  </si>
  <si>
    <r>
      <t xml:space="preserve">Estimated WLC emissions (Assessment 1)
</t>
    </r>
    <r>
      <rPr>
        <sz val="10"/>
        <color theme="0"/>
        <rFont val="Arial"/>
        <family val="2"/>
      </rPr>
      <t xml:space="preserve">N.B. This forms the WLC baseline for the development. The results from Assessment 1 below are automatically populated here. </t>
    </r>
  </si>
  <si>
    <r>
      <t xml:space="preserve">Estimated WLC emissions (Assessment 2)
</t>
    </r>
    <r>
      <rPr>
        <sz val="10"/>
        <color theme="0"/>
        <rFont val="Arial"/>
        <family val="2"/>
      </rPr>
      <t xml:space="preserve">N.B. The results from Assessment 2 below are automatically populated here. </t>
    </r>
  </si>
  <si>
    <t>Module A1-A5</t>
  </si>
  <si>
    <t>Module B1-B5</t>
  </si>
  <si>
    <t>Module B6-B7</t>
  </si>
  <si>
    <t>Module C1-C4</t>
  </si>
  <si>
    <t>Module D</t>
  </si>
  <si>
    <r>
      <t>TOTAL kg CO</t>
    </r>
    <r>
      <rPr>
        <b/>
        <vertAlign val="subscript"/>
        <sz val="10"/>
        <color rgb="FFFFFFFF"/>
        <rFont val="Arial"/>
        <family val="2"/>
      </rPr>
      <t>2</t>
    </r>
    <r>
      <rPr>
        <b/>
        <sz val="10"/>
        <color rgb="FFFFFFFF"/>
        <rFont val="Arial"/>
        <family val="2"/>
      </rPr>
      <t>e</t>
    </r>
  </si>
  <si>
    <r>
      <t>TOTAL kg CO</t>
    </r>
    <r>
      <rPr>
        <b/>
        <vertAlign val="subscript"/>
        <sz val="10"/>
        <color rgb="FFFFFFFF"/>
        <rFont val="Arial"/>
        <family val="2"/>
      </rPr>
      <t>2</t>
    </r>
    <r>
      <rPr>
        <b/>
        <sz val="10"/>
        <color rgb="FFFFFFFF"/>
        <rFont val="Arial"/>
        <family val="2"/>
      </rPr>
      <t>e/m</t>
    </r>
    <r>
      <rPr>
        <b/>
        <vertAlign val="superscript"/>
        <sz val="10"/>
        <color rgb="FFFFFFFF"/>
        <rFont val="Arial"/>
        <family val="2"/>
      </rPr>
      <t>2</t>
    </r>
    <r>
      <rPr>
        <b/>
        <sz val="10"/>
        <color rgb="FFFFFFFF"/>
        <rFont val="Arial"/>
        <family val="2"/>
      </rPr>
      <t xml:space="preserve"> GIA</t>
    </r>
  </si>
  <si>
    <t xml:space="preserve">Comparison with WLC benchmarks (see Appendix 2 of the guidance) if Assessment 1 was used to inform design decisions
</t>
  </si>
  <si>
    <t xml:space="preserve">
[Explain the reasons for any divergences from WLC benchmarks, including against the WLC aspirational benchmarks]</t>
  </si>
  <si>
    <t xml:space="preserve">Comparison with WLC benchmarks (see Appendix 2 of the guidance) if Assessment 2 was used to inform design decisions
</t>
  </si>
  <si>
    <t xml:space="preserve">[Explain the reasons for any divergences from WLC benchmarks, including against the WLC aspirational benchmarks. Please note that grid decarbonisation has not been accounted for in the benchmarks] </t>
  </si>
  <si>
    <t>Key site opportunities and constraints in reducing WLC emissions</t>
  </si>
  <si>
    <r>
      <t xml:space="preserve">Summary of </t>
    </r>
    <r>
      <rPr>
        <b/>
        <u/>
        <sz val="10"/>
        <color theme="0"/>
        <rFont val="Arial"/>
        <family val="2"/>
      </rPr>
      <t>key actions</t>
    </r>
    <r>
      <rPr>
        <b/>
        <sz val="10"/>
        <color theme="0"/>
        <rFont val="Arial"/>
        <family val="2"/>
      </rPr>
      <t xml:space="preserve"> to reduce whole life-cycle carbon emissions that have informed this assessment, including the WLC reductions</t>
    </r>
  </si>
  <si>
    <t xml:space="preserve">Action </t>
  </si>
  <si>
    <r>
      <t>WLC reduction  (kg CO</t>
    </r>
    <r>
      <rPr>
        <b/>
        <vertAlign val="subscript"/>
        <sz val="10"/>
        <color theme="1"/>
        <rFont val="Arial"/>
        <family val="2"/>
      </rPr>
      <t>2</t>
    </r>
    <r>
      <rPr>
        <b/>
        <sz val="10"/>
        <color theme="1"/>
        <rFont val="Arial"/>
        <family val="2"/>
      </rPr>
      <t>e/m</t>
    </r>
    <r>
      <rPr>
        <b/>
        <vertAlign val="superscript"/>
        <sz val="10"/>
        <color theme="1"/>
        <rFont val="Arial"/>
        <family val="2"/>
      </rPr>
      <t>2</t>
    </r>
    <r>
      <rPr>
        <b/>
        <sz val="10"/>
        <color theme="1"/>
        <rFont val="Arial"/>
        <family val="2"/>
      </rPr>
      <t xml:space="preserve"> GIA)</t>
    </r>
  </si>
  <si>
    <t>[This list does not need to be exhaustive but should identify the actions with the biggest impacts. Insert more lines if needed]</t>
  </si>
  <si>
    <t>Specify further opportunities to reduce the development’s whole life-cycle carbon emissions. including the WLC reduction potential</t>
  </si>
  <si>
    <t>Further potential opportunities</t>
  </si>
  <si>
    <r>
      <t>WLC reduction potential (kg CO</t>
    </r>
    <r>
      <rPr>
        <b/>
        <vertAlign val="subscript"/>
        <sz val="10"/>
        <color theme="1"/>
        <rFont val="Arial"/>
        <family val="2"/>
      </rPr>
      <t>2</t>
    </r>
    <r>
      <rPr>
        <b/>
        <sz val="10"/>
        <color theme="1"/>
        <rFont val="Arial"/>
        <family val="2"/>
      </rPr>
      <t>e/m</t>
    </r>
    <r>
      <rPr>
        <b/>
        <vertAlign val="superscript"/>
        <sz val="10"/>
        <color theme="1"/>
        <rFont val="Arial"/>
        <family val="2"/>
      </rPr>
      <t xml:space="preserve">2 </t>
    </r>
    <r>
      <rPr>
        <b/>
        <sz val="10"/>
        <color theme="1"/>
        <rFont val="Arial"/>
        <family val="2"/>
      </rPr>
      <t>GIA)</t>
    </r>
  </si>
  <si>
    <t>[Insert more lines as needed]</t>
  </si>
  <si>
    <t>MATERIAL QUANTITY AND END OF LIFE SCENARIOS</t>
  </si>
  <si>
    <t>Product and Construction Stage (Module A)</t>
  </si>
  <si>
    <t>Assumptions made with respect to maintenance, repair and replacement cycles (Module B)</t>
  </si>
  <si>
    <r>
      <t>Material 'end of life'</t>
    </r>
    <r>
      <rPr>
        <b/>
        <sz val="10"/>
        <rFont val="Calibri"/>
        <family val="2"/>
      </rPr>
      <t> </t>
    </r>
    <r>
      <rPr>
        <b/>
        <sz val="10"/>
        <rFont val="Arial"/>
        <family val="2"/>
      </rPr>
      <t>scenarios (Module C)</t>
    </r>
  </si>
  <si>
    <t>Benefits and loads beyond the system boundary (Module D)</t>
  </si>
  <si>
    <t>Building element category</t>
  </si>
  <si>
    <t>Material type</t>
  </si>
  <si>
    <t>Material quantity (kg)</t>
  </si>
  <si>
    <t>Estimated reusable materials (kg)</t>
  </si>
  <si>
    <t>Estimated recyclable materials (kg)</t>
  </si>
  <si>
    <t>Note/example</t>
  </si>
  <si>
    <t>Breakdown of material type in each category
[Insert more lines if needed]
e.g. Concrete</t>
  </si>
  <si>
    <t>65000 kg</t>
  </si>
  <si>
    <t>For all primary building systems (structure, substructure, envelope, MEP services, internal finishes)</t>
  </si>
  <si>
    <t>Declare 'end of life' scenario as per project’s Circular Economy Statement</t>
  </si>
  <si>
    <t>0 kg</t>
  </si>
  <si>
    <t>25 kg</t>
  </si>
  <si>
    <t>e.g. Reinforcement</t>
  </si>
  <si>
    <t>5000 kg</t>
  </si>
  <si>
    <t>2 kg</t>
  </si>
  <si>
    <t>8 kg</t>
  </si>
  <si>
    <t>e.g. Formwork</t>
  </si>
  <si>
    <t>250 kg</t>
  </si>
  <si>
    <t>Demolition: Toxic/Hazardous/Contaminated Material Treatment</t>
  </si>
  <si>
    <t>Major Demolition Works</t>
  </si>
  <si>
    <t>Temporary Support to Adjacent Structures</t>
  </si>
  <si>
    <t>Specialist Ground Works</t>
  </si>
  <si>
    <t>Substructure</t>
  </si>
  <si>
    <t>Superstructure: Frame</t>
  </si>
  <si>
    <t>Superstructure: Upper Floors</t>
  </si>
  <si>
    <t>Superstructure: Roof</t>
  </si>
  <si>
    <t>Superstructure: Stairs and Ramps</t>
  </si>
  <si>
    <t>Superstructure: External Walls</t>
  </si>
  <si>
    <t>Superstructure: Windows and External Doors</t>
  </si>
  <si>
    <t>Superstructure: Internal Walls and Partitions</t>
  </si>
  <si>
    <t>Superstructure: Internal Doors</t>
  </si>
  <si>
    <t>Finishes</t>
  </si>
  <si>
    <t>Fittings, furnishings &amp; equipment (FFE)</t>
  </si>
  <si>
    <t>Services (MEP)</t>
  </si>
  <si>
    <t>Prefabricated Buildings and Building Units</t>
  </si>
  <si>
    <t>Work to Existing Building</t>
  </si>
  <si>
    <t>External works</t>
  </si>
  <si>
    <t>TOTAL</t>
  </si>
  <si>
    <t>Material intensity (kg/m2 GIA)</t>
  </si>
  <si>
    <t>Confirm here whether Assessment 1 or Assessment 2 (see below) is to form the basis of design decisions</t>
  </si>
  <si>
    <t>ASSESSMENT 1 - current status of the electricity grid</t>
  </si>
  <si>
    <r>
      <t>GWP POTENTIAL FOR ALL LIFE-CYCLE MODULES</t>
    </r>
    <r>
      <rPr>
        <b/>
        <vertAlign val="superscript"/>
        <sz val="10"/>
        <color rgb="FFFFFFFF"/>
        <rFont val="Arial"/>
        <family val="2"/>
      </rPr>
      <t xml:space="preserve">1                                                                                                                                                         </t>
    </r>
    <r>
      <rPr>
        <b/>
        <sz val="10"/>
        <color rgb="FFFFFFFF"/>
        <rFont val="Arial"/>
        <family val="2"/>
      </rPr>
      <t xml:space="preserve">(kgCO2e)                                                                                           </t>
    </r>
  </si>
  <si>
    <r>
      <t xml:space="preserve">Sequestered (or biogenic) carbon </t>
    </r>
    <r>
      <rPr>
        <sz val="10"/>
        <color rgb="FF000000"/>
        <rFont val="Arial"/>
        <family val="2"/>
      </rPr>
      <t xml:space="preserve">(negative value) </t>
    </r>
    <r>
      <rPr>
        <b/>
        <sz val="10"/>
        <color rgb="FF000000"/>
        <rFont val="Arial"/>
        <family val="2"/>
      </rPr>
      <t xml:space="preserve">(kgCO2e)  </t>
    </r>
  </si>
  <si>
    <t xml:space="preserve">Product stage (kgCO2e)  </t>
  </si>
  <si>
    <t xml:space="preserve">Construction process stage (kgCO2e)  </t>
  </si>
  <si>
    <t xml:space="preserve">Use stage (kgCO2e)  </t>
  </si>
  <si>
    <t xml:space="preserve">End of Life (EoL) stage (kgCO2e)  </t>
  </si>
  <si>
    <r>
      <t>TOTAL
Modules A-C 
kgCO</t>
    </r>
    <r>
      <rPr>
        <b/>
        <vertAlign val="subscript"/>
        <sz val="10"/>
        <color rgb="FFFFFFFF"/>
        <rFont val="Arial"/>
        <family val="2"/>
      </rPr>
      <t>2</t>
    </r>
    <r>
      <rPr>
        <b/>
        <sz val="10"/>
        <color rgb="FFFFFFFF"/>
        <rFont val="Arial"/>
        <family val="2"/>
      </rPr>
      <t>e</t>
    </r>
  </si>
  <si>
    <t xml:space="preserve">Benefits and loads beyond the system boundary (kgCO2e)  </t>
  </si>
  <si>
    <t>Module A</t>
  </si>
  <si>
    <t>Module B</t>
  </si>
  <si>
    <t>Module C</t>
  </si>
  <si>
    <t>Module D*</t>
  </si>
  <si>
    <t xml:space="preserve">[A1] to [A3] </t>
  </si>
  <si>
    <r>
      <t>[A4]</t>
    </r>
    <r>
      <rPr>
        <b/>
        <vertAlign val="superscript"/>
        <sz val="10"/>
        <color rgb="FF000000"/>
        <rFont val="Arial"/>
        <family val="2"/>
      </rPr>
      <t>2</t>
    </r>
  </si>
  <si>
    <t>[A5]</t>
  </si>
  <si>
    <t>[B1]</t>
  </si>
  <si>
    <t>[B2]*</t>
  </si>
  <si>
    <t>[B3]*</t>
  </si>
  <si>
    <t>[B4]*</t>
  </si>
  <si>
    <t>[B5]*</t>
  </si>
  <si>
    <t>[B6]</t>
  </si>
  <si>
    <t>[B7]</t>
  </si>
  <si>
    <t>[C1]</t>
  </si>
  <si>
    <t>[C2]</t>
  </si>
  <si>
    <t>[C3]</t>
  </si>
  <si>
    <t>[C4]</t>
  </si>
  <si>
    <t>Temporary Diversion Works</t>
  </si>
  <si>
    <t>Fittings, furnishings &amp; equipment</t>
  </si>
  <si>
    <t>Regulated emissions</t>
  </si>
  <si>
    <t>Unregulated emissions</t>
  </si>
  <si>
    <t>Operational Water</t>
  </si>
  <si>
    <t>TOTAL kg CO2e</t>
  </si>
  <si>
    <r>
      <t xml:space="preserve">TOTAL - </t>
    </r>
    <r>
      <rPr>
        <sz val="10"/>
        <color rgb="FFFFFFFF"/>
        <rFont val="Arial"/>
        <family val="2"/>
      </rPr>
      <t>kg CO2e/m2 GIA</t>
    </r>
  </si>
  <si>
    <t>Notes:</t>
  </si>
  <si>
    <t xml:space="preserve">* Report non-decarbonised values for both material and operational emissions using current status of the electricity grid.  </t>
  </si>
  <si>
    <t>Mandatary cells for completion</t>
  </si>
  <si>
    <r>
      <rPr>
        <vertAlign val="superscript"/>
        <sz val="10"/>
        <color rgb="FF000000"/>
        <rFont val="Arial"/>
        <family val="2"/>
      </rPr>
      <t>1</t>
    </r>
    <r>
      <rPr>
        <sz val="10"/>
        <color rgb="FF000000"/>
        <rFont val="Arial"/>
        <family val="2"/>
      </rPr>
      <t xml:space="preserve"> If you have entered a reference study period in cell C10 because the assumed building life expectancy is greater or less than 60 years, this table should be copied and pasted below using the actual assumed life expectancy. This should be done for both GWP reporting tables and should be clearly labelled.</t>
    </r>
  </si>
  <si>
    <t>N/A</t>
  </si>
  <si>
    <r>
      <rPr>
        <vertAlign val="superscript"/>
        <sz val="10"/>
        <color rgb="FF000000"/>
        <rFont val="Arial"/>
        <family val="2"/>
      </rPr>
      <t>2</t>
    </r>
    <r>
      <rPr>
        <sz val="10"/>
        <color rgb="FF000000"/>
        <rFont val="Arial"/>
        <family val="2"/>
      </rPr>
      <t xml:space="preserve"> Use the ‘European manufactured’ transportation scenarios (see Table 7, page 19 of the RICS PS) to calculate transportation emissions of MEP equipment.</t>
    </r>
  </si>
  <si>
    <t>ASSESSMENT 2 - expected decarbonisation of the electricity grid</t>
  </si>
  <si>
    <r>
      <t>GWP POTENTIAL FOR ALL LIFE-CYCLE MODULES</t>
    </r>
    <r>
      <rPr>
        <b/>
        <vertAlign val="superscript"/>
        <sz val="10"/>
        <color rgb="FFFFFFFF"/>
        <rFont val="Arial"/>
        <family val="2"/>
      </rPr>
      <t xml:space="preserve">1                                                                                                                                                         </t>
    </r>
    <r>
      <rPr>
        <b/>
        <sz val="10"/>
        <color rgb="FFFFFFFF"/>
        <rFont val="Arial"/>
        <family val="2"/>
      </rPr>
      <t>(kgCO2e)</t>
    </r>
  </si>
  <si>
    <t>* Report decarbonised values for both material and operational emissions using expected decarbonisation of the electricity grid.</t>
  </si>
  <si>
    <r>
      <t>Summary of</t>
    </r>
    <r>
      <rPr>
        <b/>
        <u/>
        <sz val="10"/>
        <color theme="0"/>
        <rFont val="Arial"/>
        <family val="2"/>
      </rPr>
      <t xml:space="preserve"> key actions</t>
    </r>
    <r>
      <rPr>
        <b/>
        <sz val="10"/>
        <color theme="0"/>
        <rFont val="Arial"/>
        <family val="2"/>
      </rPr>
      <t xml:space="preserve"> to reduce whole life-cycle carbon emissions that have informed this assessment, including the WLC reductions</t>
    </r>
  </si>
  <si>
    <t>Action</t>
  </si>
  <si>
    <r>
      <t>WLC reduction (kg CO</t>
    </r>
    <r>
      <rPr>
        <b/>
        <vertAlign val="subscript"/>
        <sz val="10"/>
        <color theme="1"/>
        <rFont val="Arial"/>
        <family val="2"/>
      </rPr>
      <t>2</t>
    </r>
    <r>
      <rPr>
        <b/>
        <sz val="10"/>
        <color theme="1"/>
        <rFont val="Arial"/>
        <family val="2"/>
      </rPr>
      <t>e/m</t>
    </r>
    <r>
      <rPr>
        <b/>
        <vertAlign val="superscript"/>
        <sz val="10"/>
        <color theme="1"/>
        <rFont val="Arial"/>
        <family val="2"/>
      </rPr>
      <t>2</t>
    </r>
    <r>
      <rPr>
        <b/>
        <sz val="10"/>
        <color theme="1"/>
        <rFont val="Arial"/>
        <family val="2"/>
      </rPr>
      <t xml:space="preserve"> GIA)</t>
    </r>
  </si>
  <si>
    <t>Assumptions made with respect to maintenance, repair and replacement cycles  (Module B)</t>
  </si>
  <si>
    <r>
      <t xml:space="preserve">Sequestered (or biogenic) carbon </t>
    </r>
    <r>
      <rPr>
        <sz val="10"/>
        <color rgb="FF000000"/>
        <rFont val="Arial"/>
        <family val="2"/>
      </rPr>
      <t>(negative value)</t>
    </r>
    <r>
      <rPr>
        <b/>
        <sz val="10"/>
        <color rgb="FF000000"/>
        <rFont val="Arial"/>
        <family val="2"/>
      </rPr>
      <t xml:space="preserve"> (kgCO2e)  </t>
    </r>
  </si>
  <si>
    <r>
      <t xml:space="preserve">WLC emissions baseline (Assessment 1)                                                             
</t>
    </r>
    <r>
      <rPr>
        <sz val="10"/>
        <color theme="0"/>
        <rFont val="Arial"/>
        <family val="2"/>
      </rPr>
      <t>(automatically populated from the 'detailed planning stage' tab)</t>
    </r>
  </si>
  <si>
    <r>
      <t xml:space="preserve">WLC emissions baseline (Assessment 2)                                                             
</t>
    </r>
    <r>
      <rPr>
        <sz val="10"/>
        <color theme="0"/>
        <rFont val="Arial"/>
        <family val="2"/>
      </rPr>
      <t>(automatically populated from the 'detailed planning stage' tab)</t>
    </r>
  </si>
  <si>
    <r>
      <t xml:space="preserve">Post-construction WLC emissions (Assessment 1)                                                                                                                                                                                                                               </t>
    </r>
    <r>
      <rPr>
        <sz val="10"/>
        <color theme="0"/>
        <rFont val="Arial"/>
        <family val="2"/>
      </rPr>
      <t>(automatically populated from Assessment 1 below)</t>
    </r>
  </si>
  <si>
    <r>
      <t xml:space="preserve">Post-construction WLC emissions (Assessment 2)                                                                                                                               </t>
    </r>
    <r>
      <rPr>
        <sz val="10"/>
        <color theme="0"/>
        <rFont val="Arial"/>
        <family val="2"/>
      </rPr>
      <t>(automatically populated from Assessment 2 below)</t>
    </r>
  </si>
  <si>
    <t xml:space="preserve">Commentary comparing the post-construction results against the WLC emissions baseline (Assessment 1) above </t>
  </si>
  <si>
    <t>[Explain the reasons for any divergences from assessment 1 result against the WLC emissions baseline above]</t>
  </si>
  <si>
    <t xml:space="preserve">Commentary comparing the post-construction results against the WLC emissions baseline (Assessment 2) above </t>
  </si>
  <si>
    <t>[Explain the reasons for any divergences from assessment 2 result against the WLC emissions baseline above]</t>
  </si>
  <si>
    <t xml:space="preserve">Commentary comparing the post-construction results against the WLC benchmarks (see Appendix 2) </t>
  </si>
  <si>
    <t>[Explain the reasons for any divergences from WLC benchmarks, including against the WLC aspirational benchmarks]</t>
  </si>
  <si>
    <t>[Explain the reasons for any divergences from WLC benchmarks, including against the WLC aspirational benchmarks. Please note that grid decarbonisation has not been accounted for in the benchmarks]</t>
  </si>
  <si>
    <t>Confirm here whether Assessment 1 or Assessment 2 formed the basis of design decisions</t>
  </si>
  <si>
    <r>
      <t xml:space="preserve">Summary of </t>
    </r>
    <r>
      <rPr>
        <b/>
        <u/>
        <sz val="10"/>
        <color theme="0"/>
        <rFont val="Arial"/>
        <family val="2"/>
      </rPr>
      <t>key actions</t>
    </r>
    <r>
      <rPr>
        <b/>
        <sz val="10"/>
        <color theme="0"/>
        <rFont val="Arial"/>
        <family val="2"/>
      </rPr>
      <t xml:space="preserve"> undertaken to reduce whole life-cycle carbon emissions, including the reductions achieved</t>
    </r>
  </si>
  <si>
    <t>Action undertaken</t>
  </si>
  <si>
    <r>
      <t>WLC reduction achieved (kg CO</t>
    </r>
    <r>
      <rPr>
        <b/>
        <vertAlign val="subscript"/>
        <sz val="10"/>
        <color theme="1"/>
        <rFont val="Arial"/>
        <family val="2"/>
      </rPr>
      <t>2</t>
    </r>
    <r>
      <rPr>
        <b/>
        <sz val="10"/>
        <color theme="1"/>
        <rFont val="Arial"/>
        <family val="2"/>
      </rPr>
      <t>e/m</t>
    </r>
    <r>
      <rPr>
        <b/>
        <vertAlign val="superscript"/>
        <sz val="10"/>
        <color theme="1"/>
        <rFont val="Arial"/>
        <family val="2"/>
      </rPr>
      <t>2</t>
    </r>
    <r>
      <rPr>
        <b/>
        <sz val="10"/>
        <color theme="1"/>
        <rFont val="Arial"/>
        <family val="2"/>
      </rPr>
      <t xml:space="preserve"> GIA)</t>
    </r>
  </si>
  <si>
    <t>Lessons learnt from the process of undertaking a WLC assessment that will inform future projects</t>
  </si>
  <si>
    <t xml:space="preserve">i.e. Design options or materials that could be used, design principles that could be applied. </t>
  </si>
  <si>
    <t>[Insert more lines if needed]</t>
  </si>
  <si>
    <t>[A4]</t>
  </si>
  <si>
    <t>Assessment no.</t>
  </si>
  <si>
    <t>WLC reduction principles adopted</t>
  </si>
  <si>
    <t>Assessment 1</t>
  </si>
  <si>
    <t>Y</t>
  </si>
  <si>
    <t>Assessment 2</t>
  </si>
  <si>
    <t>N</t>
  </si>
  <si>
    <t>New City Court</t>
  </si>
  <si>
    <t>Class E</t>
  </si>
  <si>
    <t>Redevelopment to include demolition of the 1980s office buildings and erection of a 26-storey building (plus mezzanine and two basement levels), restoration and refurbishment of the listed terrace (nos. 4-16 St Thomas Street), and redevelopment of Keats House (nos. 24-26 St Thomas Street) with removal, relocation and reinstatement of the historic façade on a proposed building, to provide office floorspace, flexible office/retail floorspace, restaurant/café floorspace and a public rooftop garden, associated public realm and highways improvements, provision for a new access to the Borough High Street entrance to the Underground Station, cycling parking, car parking, service, refuse and plant areas, and all ancillary or associated works.</t>
  </si>
  <si>
    <t>chapmanbdsp</t>
  </si>
  <si>
    <t>Reuse and retrofit of Georgian terraces and Keat’s house.
The site is bounded on the north by what was originally seven Georgian houses. These were partly rebuilt in the early 1980s as office buildings. The proposals maintains a high proportion of the existing floor plan of these buildings. These buildings are to be refurbished as affordable office space.
To the north east of the site, the elaborate façade of a Victorian building is to be retained and integrated into the new proposals. 
It was not possible to re-use and retrofit the existing concrete framed buildings that presently exist on the site as their layout and floor to floor heights were not compatible with modern efficient office servicing requirements.
It was also not possible to re-use and retrofit the concrete basement of the existing building. The existing piling will not withstand the loads of the new proposed building and therefore new piles are to be installed and the basement rebuilt accordingly.</t>
  </si>
  <si>
    <t>An early decision was made to construct the superstructure in concrete rather than steel in order to reduce embodied carbon.
The intent is to maximise repurposed cement replacement materials, using 30-50% GGBS as a cement substitute.
In addition to the above, recycled aggregates will be included in basement concrete mix.
The material arising from demolition waste will be reutilised where possible.
The aluminium in the façade chassis and glazing framing systems is also proposed to include a high recycled content.
All back fill, hard core and piling mats in the construction process, are to be of recycled material. The demolished building masonry and concrete will be fed back into the recycling process, and if not to be used on this site, then recycled for use on other sites. 
Raised access floors to have a high recycled content.
Landscape aggregates and hard landscape will include recycled materials.
Design specifications will include clauses requiring that where possible products should include a high degree of recycled content.</t>
  </si>
  <si>
    <t>Design of primary structure to be compatible with the design life
The primary structure of the proposed building is to be specified to have a design life of 60 years. This will allow the building to be refurbished and re-used at a minimum of the design life, but it is expected that this will be built to a standard that could have a life of 200 yrs.
Material specified will include natural durable materials such as stone paving, as flag stone or stone setts. In the first instance attempts will be made to obtain recycled paving. The installed paving will be durable and can be recycled and re-used in future installations as may be.
Materials from renewable sources will be specified as part of the initial fit out in primary elements such as the core fit out.
The refurbishment of the Georgian Buildings and the redevelopment of Keats House will utilize timber in their construction.
The design process target a ‘lean construction’, and has resulted in optimised grids and minimised reinforcing bar procurement. 
New technologies have been explored, including Cemfree.
Off-site fabrication of concrete building elements (eg: columns) allows for a higher percentage of cement replacement.
The Cat A construction and installations should be lowest embodied carbon content of the building’s life.</t>
  </si>
  <si>
    <t>Intensive exercise on reducing operational energy carried out.
The development is a NABERS Design for Performance pioneer project and the intention is to assess building using newly available NABERS scheme
Openable vents are part of the façade design, which can provide localized natural cooling and reduce operational energy for cooling energy.
A fabric first approach has been taken with the design which will reduce operational energy use. Examples include:
The concrete frame provides a solidity as well as an exposed thermal mass which will moderate the temperatures and reduce both heating and cooling energy use. 
The slabs also include embedded cooling which will extend natural cooling. 
The facades are profiled with depth to provide natural self-shading to provide a balance between light and heat loads. 
Lifts are specified to be machine room less which are lower energy by design. 
The base build is a Cat A fit out, but it is proposed that the tenants will have green leases to encourage lower tenant energy use.
It is proposed that the lighting will embrace new technologies which will reduce lighting energy.
Generally there will be a move away from “over specification” in order to reduce waste.</t>
  </si>
  <si>
    <t>Low water consuming fittings and fixtures.
Flow control devices to minimise risk of undetected leaks
Automatic leak detection system on mains water supply
Low water consuming fittings and fixtures to be specified.
Further tenant throttling of consumption to be encouraged.
Fittings to be retested periodically to maintain reduced flow rates.
Rainwater and grey water recycling strategies will be included in the proposals. This will include the use of recycled rainwater for back of house domestic appliances and maintenance, as well as for landscape irrigation.</t>
  </si>
  <si>
    <t>Modular elements such as demountable floors, cladding, etc proposed where possible. The base build installation includes for raised access floors in the offices which are modular and can be re-used as necessary. The façade is modular, with a framed demountable chassis and modularised final elements. These include the demountable glazing systems as well as demountable glass reinforced cement panels, all materials that can be recycled.
Maximising offsite construction which minimises the use of wet trades on site and increases opportunities for reversible connection.
Lime mortar will specified for the brick refurbishment works for the Georgian buildings and Keats House. This reduces the requirement for movement joints, reduces the carbon included in Portland cement manufacture, but also allows for easier disassembly of brick walls in the future for re-use.</t>
  </si>
  <si>
    <t>The site is within a complex urban environment, within a conservation area, with many physical and planning constraints. The architectural arrangement for the lower floors and public realm have therefore responded positively to the immediate urban environment. The tower that emerges from level 05 to 23 is compact with rounded corners that reduce the perimeter area. The compact arrangement reduces the wall to floor ratio and therefore reduces energy usage and façade materials. 
Office floor to floor heights area optimised and compact to maximize efficient operational energy consumption as well as an effective natural ventilation strategy.
The plan depth ratio to the core has also been optimised to benefit from daylight.</t>
  </si>
  <si>
    <t>Recent research indicates that concrete absorbs roughly 30% of the amount of CO2 that cement production emits. The substructure and superstructure of the building is in concrete and much of it is exposed.  It is proposed that where possible concrete will be remain unfinished/unsealed to facilitate CO2 absorption. For example: all the office soffits are proposed to be exposed concrete, as well and the basement construction.
It is proposed that timber elements will be included in the base build fit-out, e.g. core fit-out. This maintains the sustainable forests that absorb CO2.
The building proposal is extensively landscaped, all of which absorb CO2. Planted balconies are proposed for each office floor level as well extensive landscape planting on levels, G Fl, L05, L24 &amp; L26. An Urban Greening Factor of greater than 0.3 is predicted.
Strive to be ‘carbon positive’ using materials that take carbon out of the atmosphere and aiming for a building that generates more energy than it consumes.</t>
  </si>
  <si>
    <t>The building is predominantly an office building designed with flexible open plan floors. This allows for the minimal light weight demolition to occur when tenants change or there is a change of use.
The building is designed to be built with predominantly robust self-finished materials such as concrete.
The concrete floor to soffit exceeds BCO guidance which allows for flexible use in the future.
1 soft spot per possible tenanted area is to be designed in, to allow tenant and future use flexibility.
Concrete flat floor slabs are to be installed. This allows for an easy change of use in the future (e.g. from office to residential or hotel)
Primary structure designed to last beyond building service life.
Design by layers in accordance with their life span for easy maintenance and replacement.</t>
  </si>
  <si>
    <t>Design of the project to be looked holistically to obtain the best result.
Operation and building is to be designed for a low carbon energy supply, e.g. grid supplied electricity.
The procurement strategy will also target low embodied carbon procurement.
The large client and project is also able to attract large contractors that can optimise their supply chain to offer low carbon products.</t>
  </si>
  <si>
    <t>Life span intent for various key elements: structure, façade
The design life of the new structure is proposed to be 60 years.
The design and product service life expectancy of the new cladding is expected to be to 30 years, with shorter service life periods for specific assembly products. 
Building Services design life will be in accordance with CIBSE Guide M Appendix 12.A1.
The design will also be carried out with view to component replacement, which will reduce complete replacement of the larger building elements.
The client holds a REIT status. They are therefore committed to holding onto their developed properties for long terms and have a vested interest in a long building life expectancy.</t>
  </si>
  <si>
    <t>Sustainable sourcing to be at the base of the design of the project.
Specifications for materials will include clauses for preference to be given to suppliers and manufacturers which use local materials, as well as those that utilize shipping rather HGV for long distance delivery.</t>
  </si>
  <si>
    <t>Where possible, standardized sizes and modules of materials and products will be specified to reduce cutting and waste.
The preliminaries will also oblige the main contractor to utilise best site waste management plan practices to assist with the recycling of waste and divert as much waste from landfill.</t>
  </si>
  <si>
    <t>Off-site pre-fabrication will be developed to improve efficiency and reduce construction stage waste, e.g. façade installation, stair installations, and core WC installations.
Structural elements may also be pre-fabricated, e.g. columns,  twin wall construction.
Building services modularization will follow best practice for bespoke DfMA (Design for Manufacture and Assembly).</t>
  </si>
  <si>
    <t>Weight of the structure was assessed in relation with foundation options to limit the underground works
The benefits of thermal mass of a concrete construction with concrete floors was preferred to a lightweight construction. However, the decision to include  PT concrete slabs has the advantage of a the slimmest, lightest concrete slab.</t>
  </si>
  <si>
    <t>The procurement process will favour suppliers that have circular economy strategy in their production process. 
Composites will be designed out to ensure ease of re-cycling.
Designers to work with the future Building Management to agree an Asset Management strategy. This will include:
a.	Building management education
b.	A predictive repairs strategy
c.	Guidance for recycling
Asset tagging, which will assist to maintain accurate records of the building materials, as well as to assist with future demolition audits and re use and recycling of construction elements and materials.</t>
  </si>
  <si>
    <t>BS EN 15978, with additional guidance from RICS Professional Statement</t>
  </si>
  <si>
    <t>One Click LCA</t>
  </si>
  <si>
    <t>List provided in the appendix.</t>
  </si>
  <si>
    <t>Concrete</t>
  </si>
  <si>
    <t>Steel</t>
  </si>
  <si>
    <t>Insulation</t>
  </si>
  <si>
    <t>Mortar</t>
  </si>
  <si>
    <t>Plasterboard</t>
  </si>
  <si>
    <t>Vapour control layer</t>
  </si>
  <si>
    <t>Wood</t>
  </si>
  <si>
    <t>Bitumen</t>
  </si>
  <si>
    <t>Paving</t>
  </si>
  <si>
    <t>Stone</t>
  </si>
  <si>
    <t>Zinc</t>
  </si>
  <si>
    <t>Aluminium</t>
  </si>
  <si>
    <t>Brick</t>
  </si>
  <si>
    <t>Cement</t>
  </si>
  <si>
    <t>Glass</t>
  </si>
  <si>
    <t>Plaster</t>
  </si>
  <si>
    <t>Doors</t>
  </si>
  <si>
    <t>Windows</t>
  </si>
  <si>
    <t>Paint</t>
  </si>
  <si>
    <t>Raised floor</t>
  </si>
  <si>
    <t>Sealant</t>
  </si>
  <si>
    <t>Tiles</t>
  </si>
  <si>
    <t>Steel recycling</t>
  </si>
  <si>
    <t>Concrete crushed to aggregate (for sub-base layers)</t>
  </si>
  <si>
    <t>Landfilling (for inert materials)</t>
  </si>
  <si>
    <t>Cement/mortar use in a backfill</t>
  </si>
  <si>
    <t>Gypsum recycling</t>
  </si>
  <si>
    <t>Plastic-based material incineration</t>
  </si>
  <si>
    <t>Wood incineration</t>
  </si>
  <si>
    <t>Rebar separated (2 %), concrete to aggregate</t>
  </si>
  <si>
    <t>Brick/stone crushed to aggregate (for sub-base layers)</t>
  </si>
  <si>
    <t>Aluminium recycling</t>
  </si>
  <si>
    <t>Glass recycling</t>
  </si>
  <si>
    <t>Glass-containing product recycling</t>
  </si>
  <si>
    <t>Wood-containing product incineration</t>
  </si>
  <si>
    <t>Changed floor construction from composite floor with metal deck to PT slab and concrete columns</t>
  </si>
  <si>
    <t>Changed concrete from 20% GGBS to 50% GGBS</t>
  </si>
  <si>
    <t>Change internal pane from laminate to monolithic pane</t>
  </si>
  <si>
    <t>Reduce structural loading by 0.5 kN</t>
  </si>
  <si>
    <t>Systems</t>
  </si>
  <si>
    <t>Aggregate</t>
  </si>
  <si>
    <t>Lighting</t>
  </si>
  <si>
    <t>Backfilling (for inert materials)</t>
  </si>
  <si>
    <t>MATERIAL QUANTITY AND END OF LIFE SCENARIOS - DETAILED PLANNING STAGE</t>
  </si>
  <si>
    <t>Service life as per building (60 years)</t>
  </si>
  <si>
    <t>15 year service life</t>
  </si>
  <si>
    <t>10 year service life</t>
  </si>
  <si>
    <t>30 year service life</t>
  </si>
  <si>
    <t>35 year service life</t>
  </si>
  <si>
    <t>An extensive whole life carbon study was conducted by chapmanbdsp last year to understand what opportunities the site had for maximising the potential reduction in WLC.
Some of the opportunities which have already been adopted within the Proposed Development as part of the baseline design include:
−	Optimised grid dimensions
−	Use of PT slab instead of composite deck
−	Replacing steel columns with concrete columns 
−	Using high proportions of cement replacement in concrete</t>
  </si>
  <si>
    <t>See sheet "Appendix 1 - Material Qty &amp; EOL"</t>
  </si>
  <si>
    <t>See sheet "Appendix 1 - Material Qty &amp; EOL". A full breakdown of the external works could not be provided in the current table as new rows could not be inserted below. Instead, please see sheet Appendix 1.</t>
  </si>
  <si>
    <t/>
  </si>
  <si>
    <t>Since during this stage, individual manufacturers EPDs are not available as yet, the current WLC analysis is based on typical materials database available on One Click LCA to give an indication of the expected performance. Once EPDs would be available a more accurate assessment could be undertaken. Materials quantities information while the study was being conducted was also limited and figures would be expected to vary as the design develops and further studies such as piles sizing is conducted. This early stages WLC calculation shows that there is a good potential for the design to achieve ≤ 570 kgCO2e/m2 (A1 - A5), however this is based on the limited materials information available at this stage of the design. Current design shows 551 kgCO2e/m2. NOTE: Average site emissions have been calculated for the site based on the project value per £1 million for each RICS category in One Click LCA.</t>
  </si>
  <si>
    <t>CCTV</t>
  </si>
  <si>
    <t>Metal-containing product recycling (90 % metal)
Landfilling (for inert materials) (water installation only)</t>
  </si>
  <si>
    <t>Concrete - check EOL</t>
  </si>
  <si>
    <t>Landfilling (for inert materials) for Glass wool
Plastic-based material incineration for EPS insulation</t>
  </si>
  <si>
    <t>Service life as per building (60 years) for roof structure
30 year service life for roof coverings</t>
  </si>
  <si>
    <t>Service life as per building (60 years) for stair structure
30 year service life for stair screed</t>
  </si>
  <si>
    <t>Rebar separated (2 %), concrete to aggregate fro stair structure
Cement/mortar used in a backfill for stair screed</t>
  </si>
  <si>
    <t>35 year service life for curtain walling components
Service life as per building (60 years) for external wall</t>
  </si>
  <si>
    <t>35 year service life for curtain walling components</t>
  </si>
  <si>
    <t>Glass-containing product recycling for glass components (80% glass)
Wood-containing product incineration of wood components (80% wood)</t>
  </si>
  <si>
    <t>30 year service life for internal partitioning</t>
  </si>
  <si>
    <t>20 year service life
25 year service life for water and disposal installation systems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</si>
</sst>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 &quot;kg&quot;"/>
    <numFmt numFmtId="165" formatCode="##,##0\ &quot;kg CO2e/m2 GIA&quot;"/>
    <numFmt numFmtId="166" formatCode="##,##0\ &quot;kg CO2e&quot;"/>
    <numFmt numFmtId="167" formatCode="[$-F800]dddd\,\ mmmm\ dd\,\ yyyy"/>
    <numFmt numFmtId="168" formatCode="##,##0\ &quot;kg/m2 GIA&quot;"/>
    <numFmt numFmtId="169" formatCode="0.000"/>
  </numFmts>
  <fonts count="41" x14ac:knownFonts="1">
    <font>
      <sz val="10"/>
      <color theme="1"/>
      <name val="Arial"/>
      <family val="2"/>
    </font>
    <font>
      <b/>
      <sz val="10"/>
      <color theme="0"/>
      <name val="Arial"/>
      <family val="2"/>
    </font>
    <font>
      <sz val="10"/>
      <color theme="0"/>
      <name val="Arial"/>
      <family val="2"/>
    </font>
    <font>
      <sz val="10"/>
      <color theme="1"/>
      <name val="Times New Roman"/>
      <family val="1"/>
    </font>
    <font>
      <sz val="10"/>
      <name val="Arial"/>
      <family val="2"/>
    </font>
    <font>
      <vertAlign val="superscript"/>
      <sz val="10"/>
      <color theme="0"/>
      <name val="Arial"/>
      <family val="2"/>
    </font>
    <font>
      <b/>
      <sz val="10"/>
      <color rgb="FF000000"/>
      <name val="Arial"/>
      <family val="2"/>
    </font>
    <font>
      <b/>
      <sz val="10"/>
      <color rgb="FFFFFFFF"/>
      <name val="Arial"/>
      <family val="2"/>
    </font>
    <font>
      <sz val="10"/>
      <color rgb="FF313231"/>
      <name val="Arial"/>
      <family val="2"/>
    </font>
    <font>
      <sz val="10"/>
      <color rgb="FFFFFFFF"/>
      <name val="Arial"/>
      <family val="2"/>
    </font>
    <font>
      <b/>
      <sz val="10"/>
      <name val="Arial"/>
      <family val="2"/>
    </font>
    <font>
      <sz val="10"/>
      <color rgb="FF000000"/>
      <name val="Arial"/>
      <family val="2"/>
    </font>
    <font>
      <sz val="10"/>
      <color rgb="FF808080"/>
      <name val="Arial"/>
      <family val="2"/>
    </font>
    <font>
      <vertAlign val="superscript"/>
      <sz val="10"/>
      <color rgb="FF000000"/>
      <name val="Arial"/>
      <family val="2"/>
    </font>
    <font>
      <b/>
      <sz val="10"/>
      <color rgb="FFFF0000"/>
      <name val="Arial"/>
      <family val="2"/>
    </font>
    <font>
      <b/>
      <sz val="10"/>
      <color theme="1"/>
      <name val="Arial"/>
      <family val="2"/>
    </font>
    <font>
      <b/>
      <sz val="16"/>
      <color theme="1"/>
      <name val="Arial"/>
      <family val="2"/>
    </font>
    <font>
      <sz val="10"/>
      <color rgb="FFFF0000"/>
      <name val="Arial"/>
      <family val="2"/>
    </font>
    <font>
      <b/>
      <sz val="16"/>
      <color rgb="FF33CCCC"/>
      <name val="Arial"/>
      <family val="2"/>
    </font>
    <font>
      <u/>
      <sz val="10"/>
      <color theme="10"/>
      <name val="Arial"/>
      <family val="2"/>
    </font>
    <font>
      <b/>
      <sz val="15.5"/>
      <color rgb="FF009999"/>
      <name val="Arial"/>
      <family val="2"/>
    </font>
    <font>
      <b/>
      <sz val="10"/>
      <color rgb="FF009999"/>
      <name val="Arial"/>
      <family val="2"/>
    </font>
    <font>
      <sz val="8"/>
      <color rgb="FF313231"/>
      <name val="Arial"/>
      <family val="2"/>
    </font>
    <font>
      <b/>
      <vertAlign val="subscript"/>
      <sz val="10"/>
      <color rgb="FFFFFFFF"/>
      <name val="Arial"/>
      <family val="2"/>
    </font>
    <font>
      <b/>
      <vertAlign val="superscript"/>
      <sz val="10"/>
      <color rgb="FFFFFFFF"/>
      <name val="Arial"/>
      <family val="2"/>
    </font>
    <font>
      <b/>
      <vertAlign val="subscript"/>
      <sz val="10"/>
      <color theme="1"/>
      <name val="Arial"/>
      <family val="2"/>
    </font>
    <font>
      <b/>
      <vertAlign val="superscript"/>
      <sz val="10"/>
      <color theme="1"/>
      <name val="Arial"/>
      <family val="2"/>
    </font>
    <font>
      <b/>
      <sz val="18"/>
      <color rgb="FF006699"/>
      <name val="Arial"/>
      <family val="2"/>
    </font>
    <font>
      <sz val="10"/>
      <color rgb="FF006699"/>
      <name val="Arial"/>
      <family val="2"/>
    </font>
    <font>
      <b/>
      <sz val="10"/>
      <color rgb="FF006699"/>
      <name val="Arial"/>
      <family val="2"/>
    </font>
    <font>
      <b/>
      <sz val="18"/>
      <color rgb="FF660066"/>
      <name val="Arial"/>
      <family val="2"/>
    </font>
    <font>
      <b/>
      <sz val="10"/>
      <name val="Calibri"/>
      <family val="2"/>
    </font>
    <font>
      <b/>
      <vertAlign val="superscript"/>
      <sz val="10"/>
      <color rgb="FF000000"/>
      <name val="Arial"/>
      <family val="2"/>
    </font>
    <font>
      <b/>
      <sz val="16"/>
      <color rgb="FFFFFFFF"/>
      <name val="Arial"/>
      <family val="2"/>
    </font>
    <font>
      <sz val="10"/>
      <name val="Times New Roman"/>
      <family val="1"/>
    </font>
    <font>
      <b/>
      <u/>
      <sz val="10"/>
      <color theme="0"/>
      <name val="Arial"/>
      <family val="2"/>
    </font>
    <font>
      <sz val="8"/>
      <name val="Arial"/>
      <family val="2"/>
    </font>
    <font>
      <b/>
      <sz val="10"/>
      <color rgb="FF00CC99"/>
      <name val="Arial"/>
      <family val="2"/>
    </font>
    <font>
      <b/>
      <sz val="12"/>
      <color theme="1"/>
      <name val="Arial"/>
      <family val="2"/>
    </font>
    <font>
      <sz val="10"/>
      <name val="Arial"/>
      <family val="2"/>
    </font>
    <font>
      <sz val="11"/>
      <color rgb="FF9C570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FFFF"/>
        <bgColor indexed="64"/>
      </patternFill>
    </fill>
    <fill>
      <patternFill patternType="solid">
        <fgColor rgb="FFA6A6A6"/>
        <bgColor indexed="64"/>
      </patternFill>
    </fill>
    <fill>
      <patternFill patternType="solid">
        <fgColor rgb="FF009999"/>
        <bgColor indexed="64"/>
      </patternFill>
    </fill>
    <fill>
      <patternFill patternType="solid">
        <fgColor rgb="FFCCFFFF"/>
        <bgColor indexed="64"/>
      </patternFill>
    </fill>
    <fill>
      <patternFill patternType="solid">
        <fgColor rgb="FF006699"/>
        <bgColor indexed="64"/>
      </patternFill>
    </fill>
    <fill>
      <patternFill patternType="solid">
        <fgColor rgb="FF99CCFF"/>
        <bgColor indexed="64"/>
      </patternFill>
    </fill>
    <fill>
      <patternFill patternType="solid">
        <fgColor rgb="FF660066"/>
        <bgColor indexed="64"/>
      </patternFill>
    </fill>
    <fill>
      <patternFill patternType="solid">
        <fgColor rgb="FFCCCCFF"/>
        <bgColor indexed="64"/>
      </patternFill>
    </fill>
    <fill>
      <patternFill patternType="solid">
        <fgColor rgb="FFFFEB9C"/>
      </patternFill>
    </fill>
  </fills>
  <borders count="39">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diagonalUp="1" diagonalDown="1">
      <left/>
      <right/>
      <top/>
      <bottom/>
      <diagonal style="thin">
        <color indexed="64"/>
      </diagonal>
    </border>
    <border>
      <left style="thin">
        <color auto="1"/>
      </left>
      <right style="thin">
        <color auto="1"/>
      </right>
      <top style="thin">
        <color auto="1"/>
      </top>
      <bottom/>
      <diagonal/>
    </border>
    <border diagonalUp="1" diagonalDown="1">
      <left style="thin">
        <color indexed="64"/>
      </left>
      <right style="thin">
        <color indexed="64"/>
      </right>
      <top style="thin">
        <color indexed="64"/>
      </top>
      <bottom style="thin">
        <color indexed="64"/>
      </bottom>
      <diagonal style="thin">
        <color indexed="64"/>
      </diagonal>
    </border>
    <border>
      <left/>
      <right style="thin">
        <color auto="1"/>
      </right>
      <top style="thin">
        <color auto="1"/>
      </top>
      <bottom style="thin">
        <color auto="1"/>
      </bottom>
      <diagonal/>
    </border>
    <border>
      <left style="thin">
        <color auto="1"/>
      </left>
      <right style="thin">
        <color auto="1"/>
      </right>
      <top/>
      <bottom/>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diagonal style="thin">
        <color indexed="64"/>
      </diagonal>
    </border>
    <border diagonalUp="1" diagonalDown="1">
      <left/>
      <right style="thin">
        <color indexed="64"/>
      </right>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right style="thin">
        <color auto="1"/>
      </right>
      <top/>
      <bottom/>
      <diagonal/>
    </border>
    <border diagonalUp="1" diagonalDown="1">
      <left style="thin">
        <color auto="1"/>
      </left>
      <right style="thin">
        <color auto="1"/>
      </right>
      <top/>
      <bottom/>
      <diagonal style="thin">
        <color auto="1"/>
      </diagonal>
    </border>
    <border diagonalUp="1" diagonalDown="1">
      <left style="thin">
        <color auto="1"/>
      </left>
      <right style="thin">
        <color auto="1"/>
      </right>
      <top style="thin">
        <color auto="1"/>
      </top>
      <bottom/>
      <diagonal style="thin">
        <color auto="1"/>
      </diagonal>
    </border>
    <border diagonalUp="1" diagonalDown="1">
      <left style="thin">
        <color auto="1"/>
      </left>
      <right style="thin">
        <color auto="1"/>
      </right>
      <top/>
      <bottom style="thin">
        <color auto="1"/>
      </bottom>
      <diagonal style="thin">
        <color auto="1"/>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medium">
        <color indexed="64"/>
      </bottom>
      <diagonal/>
    </border>
    <border diagonalUp="1" diagonalDown="1">
      <left/>
      <right/>
      <top style="thin">
        <color indexed="64"/>
      </top>
      <bottom style="medium">
        <color indexed="64"/>
      </bottom>
      <diagonal style="thin">
        <color indexed="64"/>
      </diagonal>
    </border>
    <border diagonalUp="1" diagonalDown="1">
      <left/>
      <right/>
      <top style="medium">
        <color indexed="64"/>
      </top>
      <bottom style="thin">
        <color indexed="64"/>
      </bottom>
      <diagonal style="thin">
        <color indexed="64"/>
      </diagonal>
    </border>
  </borders>
  <cellStyleXfs count="4">
    <xf numFmtId="0" fontId="0" fillId="0" borderId="0"/>
    <xf numFmtId="0" fontId="19" fillId="0" borderId="0" applyNumberFormat="0" applyFill="0" applyBorder="0" applyAlignment="0" applyProtection="0"/>
    <xf numFmtId="0" fontId="39" fillId="0" borderId="0"/>
    <xf numFmtId="0" fontId="40" fillId="12" borderId="0" applyNumberFormat="0" applyBorder="0" applyAlignment="0" applyProtection="0"/>
  </cellStyleXfs>
  <cellXfs count="437">
    <xf numFmtId="0" fontId="0" fillId="0" borderId="0" xfId="0"/>
    <xf numFmtId="0" fontId="16" fillId="0" borderId="0" xfId="0" applyFont="1"/>
    <xf numFmtId="0" fontId="0" fillId="0" borderId="0" xfId="0" applyAlignment="1">
      <alignment vertical="top"/>
    </xf>
    <xf numFmtId="0" fontId="18" fillId="0" borderId="0" xfId="0" applyFont="1" applyFill="1"/>
    <xf numFmtId="0" fontId="2" fillId="0" borderId="0" xfId="0" applyFont="1" applyFill="1"/>
    <xf numFmtId="0" fontId="0" fillId="0" borderId="0" xfId="0" applyFill="1"/>
    <xf numFmtId="0" fontId="19" fillId="0" borderId="0" xfId="1" applyAlignment="1">
      <alignment vertical="top"/>
    </xf>
    <xf numFmtId="0" fontId="20" fillId="0" borderId="0" xfId="0" applyFont="1" applyFill="1"/>
    <xf numFmtId="0" fontId="1" fillId="6" borderId="0" xfId="0" applyFont="1" applyFill="1"/>
    <xf numFmtId="0" fontId="0" fillId="6" borderId="0" xfId="0" applyFill="1"/>
    <xf numFmtId="0" fontId="0" fillId="9" borderId="1" xfId="0" applyFont="1" applyFill="1" applyBorder="1" applyAlignment="1" applyProtection="1">
      <alignment horizontal="center" vertical="center"/>
    </xf>
    <xf numFmtId="0" fontId="9" fillId="5" borderId="6" xfId="0" applyFont="1" applyFill="1" applyBorder="1" applyAlignment="1" applyProtection="1">
      <alignment vertical="center" wrapText="1"/>
      <protection locked="0"/>
    </xf>
    <xf numFmtId="0" fontId="9" fillId="5" borderId="1" xfId="0" applyFont="1" applyFill="1" applyBorder="1" applyAlignment="1" applyProtection="1">
      <alignment vertical="center" wrapText="1"/>
      <protection locked="0"/>
    </xf>
    <xf numFmtId="0" fontId="4" fillId="9" borderId="3" xfId="0" applyFont="1" applyFill="1" applyBorder="1" applyAlignment="1" applyProtection="1">
      <alignment horizontal="center" vertical="center"/>
      <protection locked="0"/>
    </xf>
    <xf numFmtId="0" fontId="4" fillId="9" borderId="6" xfId="0" applyFont="1" applyFill="1" applyBorder="1" applyAlignment="1" applyProtection="1">
      <alignment horizontal="center" vertical="center"/>
      <protection locked="0"/>
    </xf>
    <xf numFmtId="164" fontId="4" fillId="9" borderId="1" xfId="0" applyNumberFormat="1" applyFont="1" applyFill="1" applyBorder="1" applyAlignment="1" applyProtection="1">
      <alignment horizontal="center" vertical="center"/>
      <protection locked="0"/>
    </xf>
    <xf numFmtId="164" fontId="4" fillId="9" borderId="6" xfId="0" applyNumberFormat="1" applyFont="1" applyFill="1" applyBorder="1" applyAlignment="1" applyProtection="1">
      <alignment horizontal="center" vertical="center"/>
      <protection locked="0"/>
    </xf>
    <xf numFmtId="164" fontId="9" fillId="5" borderId="6" xfId="0" applyNumberFormat="1" applyFont="1" applyFill="1" applyBorder="1" applyAlignment="1" applyProtection="1">
      <alignment horizontal="center" vertical="center" wrapText="1"/>
      <protection locked="0"/>
    </xf>
    <xf numFmtId="164" fontId="9" fillId="5" borderId="1" xfId="0" applyNumberFormat="1" applyFont="1" applyFill="1" applyBorder="1" applyAlignment="1" applyProtection="1">
      <alignment horizontal="center" vertical="center" wrapText="1"/>
      <protection locked="0"/>
    </xf>
    <xf numFmtId="165" fontId="4" fillId="9" borderId="1" xfId="0" applyNumberFormat="1" applyFont="1" applyFill="1" applyBorder="1" applyAlignment="1" applyProtection="1">
      <alignment horizontal="center" vertical="center"/>
      <protection locked="0"/>
    </xf>
    <xf numFmtId="164" fontId="9" fillId="11" borderId="6" xfId="0" applyNumberFormat="1" applyFont="1" applyFill="1" applyBorder="1" applyAlignment="1" applyProtection="1">
      <alignment horizontal="center" vertical="center" wrapText="1"/>
      <protection locked="0"/>
    </xf>
    <xf numFmtId="0" fontId="9" fillId="11" borderId="1" xfId="0" applyFont="1" applyFill="1" applyBorder="1" applyAlignment="1" applyProtection="1">
      <alignment vertical="center" wrapText="1"/>
      <protection locked="0"/>
    </xf>
    <xf numFmtId="164" fontId="9" fillId="11" borderId="1" xfId="0" applyNumberFormat="1" applyFont="1" applyFill="1" applyBorder="1" applyAlignment="1" applyProtection="1">
      <alignment horizontal="center" vertical="center" wrapText="1"/>
      <protection locked="0"/>
    </xf>
    <xf numFmtId="0" fontId="9" fillId="11" borderId="6" xfId="0" applyFont="1" applyFill="1" applyBorder="1" applyAlignment="1" applyProtection="1">
      <alignment vertical="center" wrapText="1"/>
      <protection locked="0"/>
    </xf>
    <xf numFmtId="164" fontId="4" fillId="11" borderId="1" xfId="0" applyNumberFormat="1" applyFont="1" applyFill="1" applyBorder="1" applyAlignment="1" applyProtection="1">
      <alignment horizontal="center" vertical="center"/>
      <protection locked="0"/>
    </xf>
    <xf numFmtId="164" fontId="4" fillId="11" borderId="6" xfId="0" applyNumberFormat="1" applyFont="1" applyFill="1" applyBorder="1" applyAlignment="1" applyProtection="1">
      <alignment horizontal="center" vertical="center"/>
      <protection locked="0"/>
    </xf>
    <xf numFmtId="0" fontId="4" fillId="11" borderId="3" xfId="0" applyFont="1" applyFill="1" applyBorder="1" applyAlignment="1" applyProtection="1">
      <alignment horizontal="center" vertical="center"/>
      <protection locked="0"/>
    </xf>
    <xf numFmtId="0" fontId="4" fillId="11" borderId="6"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166" fontId="4" fillId="9" borderId="1" xfId="0" applyNumberFormat="1" applyFont="1" applyFill="1" applyBorder="1" applyAlignment="1" applyProtection="1">
      <alignment horizontal="center" vertical="center" wrapText="1"/>
      <protection locked="0"/>
    </xf>
    <xf numFmtId="166" fontId="4" fillId="9" borderId="3" xfId="0" applyNumberFormat="1" applyFont="1" applyFill="1" applyBorder="1" applyAlignment="1" applyProtection="1">
      <alignment horizontal="center" vertical="center" wrapText="1"/>
      <protection locked="0"/>
    </xf>
    <xf numFmtId="166" fontId="34" fillId="9" borderId="1" xfId="0" applyNumberFormat="1" applyFont="1" applyFill="1" applyBorder="1" applyAlignment="1" applyProtection="1">
      <alignment horizontal="center" vertical="center" wrapText="1"/>
      <protection locked="0"/>
    </xf>
    <xf numFmtId="166" fontId="4" fillId="9" borderId="1" xfId="0" applyNumberFormat="1" applyFont="1" applyFill="1" applyBorder="1" applyAlignment="1" applyProtection="1">
      <alignment vertical="center" wrapText="1"/>
      <protection locked="0"/>
    </xf>
    <xf numFmtId="166" fontId="11" fillId="9" borderId="1" xfId="0" applyNumberFormat="1" applyFont="1" applyFill="1" applyBorder="1" applyAlignment="1" applyProtection="1">
      <alignment horizontal="center" vertical="center" wrapText="1"/>
      <protection locked="0"/>
    </xf>
    <xf numFmtId="166" fontId="3" fillId="9" borderId="1" xfId="0" applyNumberFormat="1" applyFont="1" applyFill="1" applyBorder="1" applyAlignment="1" applyProtection="1">
      <alignment vertical="center" wrapText="1"/>
      <protection locked="0"/>
    </xf>
    <xf numFmtId="166" fontId="11" fillId="9" borderId="1" xfId="0" applyNumberFormat="1" applyFont="1" applyFill="1" applyBorder="1" applyAlignment="1" applyProtection="1">
      <alignment vertical="center" wrapText="1"/>
      <protection locked="0"/>
    </xf>
    <xf numFmtId="166" fontId="11" fillId="11" borderId="1" xfId="0" applyNumberFormat="1" applyFont="1" applyFill="1" applyBorder="1" applyAlignment="1" applyProtection="1">
      <alignment horizontal="center" vertical="center" wrapText="1"/>
      <protection locked="0"/>
    </xf>
    <xf numFmtId="166" fontId="12" fillId="11" borderId="3" xfId="0" applyNumberFormat="1" applyFont="1" applyFill="1" applyBorder="1" applyAlignment="1" applyProtection="1">
      <alignment horizontal="center" vertical="center" wrapText="1"/>
      <protection locked="0"/>
    </xf>
    <xf numFmtId="166" fontId="12" fillId="11" borderId="1" xfId="0" applyNumberFormat="1" applyFont="1" applyFill="1" applyBorder="1" applyAlignment="1" applyProtection="1">
      <alignment horizontal="center" vertical="center" wrapText="1"/>
      <protection locked="0"/>
    </xf>
    <xf numFmtId="166" fontId="11" fillId="11" borderId="1" xfId="0" applyNumberFormat="1" applyFont="1" applyFill="1" applyBorder="1" applyAlignment="1" applyProtection="1">
      <alignment vertical="center" wrapText="1"/>
      <protection locked="0"/>
    </xf>
    <xf numFmtId="166" fontId="12" fillId="11" borderId="1" xfId="0" applyNumberFormat="1" applyFont="1" applyFill="1" applyBorder="1" applyAlignment="1" applyProtection="1">
      <alignment vertical="center" wrapText="1"/>
      <protection locked="0"/>
    </xf>
    <xf numFmtId="166" fontId="11" fillId="11" borderId="3" xfId="0" applyNumberFormat="1" applyFont="1" applyFill="1" applyBorder="1" applyAlignment="1" applyProtection="1">
      <alignment horizontal="center" vertical="center" wrapText="1"/>
      <protection locked="0"/>
    </xf>
    <xf numFmtId="166" fontId="0" fillId="11" borderId="1" xfId="0" applyNumberFormat="1" applyFont="1" applyFill="1" applyBorder="1" applyAlignment="1" applyProtection="1">
      <alignment horizontal="center" vertical="center" wrapText="1"/>
      <protection locked="0"/>
    </xf>
    <xf numFmtId="166" fontId="6" fillId="11" borderId="1" xfId="0" applyNumberFormat="1" applyFont="1" applyFill="1" applyBorder="1" applyAlignment="1" applyProtection="1">
      <alignment horizontal="center" vertical="center" wrapText="1"/>
    </xf>
    <xf numFmtId="166" fontId="11" fillId="11" borderId="1" xfId="0" applyNumberFormat="1" applyFont="1" applyFill="1" applyBorder="1" applyAlignment="1" applyProtection="1">
      <alignment horizontal="center" vertical="center" wrapText="1"/>
    </xf>
    <xf numFmtId="166" fontId="3" fillId="11" borderId="1" xfId="0" applyNumberFormat="1" applyFont="1" applyFill="1" applyBorder="1" applyAlignment="1" applyProtection="1">
      <alignment vertical="center" wrapText="1"/>
      <protection locked="0"/>
    </xf>
    <xf numFmtId="165" fontId="6" fillId="11" borderId="1" xfId="0" applyNumberFormat="1" applyFont="1" applyFill="1" applyBorder="1" applyAlignment="1" applyProtection="1">
      <alignment horizontal="center" vertical="center" wrapText="1"/>
    </xf>
    <xf numFmtId="165" fontId="6" fillId="11" borderId="1" xfId="0" applyNumberFormat="1" applyFont="1" applyFill="1" applyBorder="1" applyAlignment="1" applyProtection="1">
      <alignment vertical="center" wrapText="1"/>
    </xf>
    <xf numFmtId="0" fontId="7" fillId="0" borderId="0" xfId="0" applyFont="1" applyFill="1" applyBorder="1" applyAlignment="1" applyProtection="1">
      <alignment horizontal="center" vertical="center" wrapText="1"/>
    </xf>
    <xf numFmtId="165" fontId="9" fillId="0" borderId="0" xfId="0" applyNumberFormat="1" applyFont="1" applyFill="1" applyBorder="1" applyAlignment="1" applyProtection="1">
      <alignment horizontal="center" vertical="center" wrapText="1"/>
    </xf>
    <xf numFmtId="165" fontId="4" fillId="0" borderId="0" xfId="0" applyNumberFormat="1" applyFont="1" applyFill="1" applyBorder="1" applyAlignment="1" applyProtection="1">
      <alignment horizontal="center" vertical="center"/>
    </xf>
    <xf numFmtId="164" fontId="9" fillId="5" borderId="33" xfId="0" applyNumberFormat="1" applyFont="1" applyFill="1" applyBorder="1" applyAlignment="1" applyProtection="1">
      <alignment horizontal="center" vertical="center" wrapText="1"/>
    </xf>
    <xf numFmtId="164" fontId="4" fillId="9" borderId="35"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164" fontId="4" fillId="11" borderId="33" xfId="0" applyNumberFormat="1" applyFont="1" applyFill="1" applyBorder="1" applyAlignment="1" applyProtection="1">
      <alignment horizontal="center" vertical="center"/>
    </xf>
    <xf numFmtId="164" fontId="4" fillId="11" borderId="33" xfId="0" applyNumberFormat="1" applyFont="1" applyFill="1" applyBorder="1" applyAlignment="1" applyProtection="1">
      <alignment horizontal="center" vertical="center" wrapText="1"/>
    </xf>
    <xf numFmtId="168" fontId="9" fillId="5" borderId="34" xfId="0" applyNumberFormat="1" applyFont="1" applyFill="1" applyBorder="1" applyAlignment="1" applyProtection="1">
      <alignment horizontal="center" vertical="center" wrapText="1"/>
    </xf>
    <xf numFmtId="168" fontId="4" fillId="9" borderId="34" xfId="0" applyNumberFormat="1" applyFont="1" applyFill="1" applyBorder="1" applyAlignment="1" applyProtection="1">
      <alignment horizontal="center" vertical="center"/>
    </xf>
    <xf numFmtId="166" fontId="0" fillId="9" borderId="1" xfId="0" applyNumberFormat="1" applyFont="1" applyFill="1" applyBorder="1" applyAlignment="1" applyProtection="1">
      <alignment horizontal="center" vertical="center"/>
    </xf>
    <xf numFmtId="168" fontId="4" fillId="11" borderId="34" xfId="0" applyNumberFormat="1" applyFont="1" applyFill="1" applyBorder="1" applyAlignment="1" applyProtection="1">
      <alignment horizontal="center" vertical="center" wrapText="1"/>
    </xf>
    <xf numFmtId="168" fontId="4" fillId="11" borderId="34" xfId="0" applyNumberFormat="1" applyFont="1" applyFill="1" applyBorder="1" applyAlignment="1" applyProtection="1">
      <alignment horizontal="center" vertical="center"/>
    </xf>
    <xf numFmtId="168" fontId="4" fillId="9" borderId="36" xfId="0" applyNumberFormat="1" applyFont="1" applyFill="1" applyBorder="1" applyAlignment="1" applyProtection="1">
      <alignment horizontal="center" vertical="center"/>
    </xf>
    <xf numFmtId="1" fontId="0" fillId="9" borderId="1" xfId="0" applyNumberFormat="1" applyFont="1" applyFill="1" applyBorder="1" applyAlignment="1" applyProtection="1">
      <alignment horizontal="center" vertical="center"/>
    </xf>
    <xf numFmtId="166" fontId="0" fillId="11" borderId="1" xfId="0" applyNumberFormat="1" applyFont="1" applyFill="1" applyBorder="1" applyAlignment="1" applyProtection="1">
      <alignment horizontal="center" vertical="center"/>
    </xf>
    <xf numFmtId="169" fontId="0" fillId="11" borderId="1" xfId="0" applyNumberFormat="1" applyFont="1" applyFill="1" applyBorder="1" applyAlignment="1" applyProtection="1">
      <alignment horizontal="center" vertical="center"/>
    </xf>
    <xf numFmtId="1" fontId="0" fillId="11" borderId="1" xfId="0" applyNumberFormat="1" applyFont="1" applyFill="1" applyBorder="1" applyAlignment="1" applyProtection="1">
      <alignment horizontal="center" vertical="center"/>
    </xf>
    <xf numFmtId="0" fontId="0" fillId="9" borderId="1" xfId="0" applyFont="1" applyFill="1" applyBorder="1" applyAlignment="1" applyProtection="1">
      <alignment horizontal="center" vertical="center" wrapText="1"/>
      <protection locked="0"/>
    </xf>
    <xf numFmtId="0" fontId="0" fillId="0" borderId="0" xfId="0" applyFont="1" applyProtection="1"/>
    <xf numFmtId="0" fontId="2" fillId="3" borderId="1" xfId="0" applyFont="1" applyFill="1" applyBorder="1" applyAlignment="1" applyProtection="1">
      <alignment horizontal="center" vertical="center"/>
    </xf>
    <xf numFmtId="0" fontId="0" fillId="0" borderId="0" xfId="0" applyFont="1" applyAlignment="1" applyProtection="1">
      <alignment vertical="center" wrapText="1"/>
    </xf>
    <xf numFmtId="0" fontId="15" fillId="0" borderId="0" xfId="0" applyFont="1" applyAlignment="1" applyProtection="1">
      <alignment vertical="center" wrapText="1"/>
    </xf>
    <xf numFmtId="0" fontId="0" fillId="0" borderId="0" xfId="0" applyFont="1" applyAlignment="1" applyProtection="1">
      <alignment horizontal="center"/>
    </xf>
    <xf numFmtId="0" fontId="1" fillId="6" borderId="1" xfId="0" applyFont="1" applyFill="1" applyBorder="1" applyAlignment="1" applyProtection="1">
      <alignment horizontal="center" vertical="center" wrapText="1"/>
    </xf>
    <xf numFmtId="0" fontId="0" fillId="0" borderId="0" xfId="0" applyFont="1" applyAlignment="1" applyProtection="1">
      <alignment vertical="center"/>
    </xf>
    <xf numFmtId="0" fontId="2" fillId="3" borderId="1" xfId="0" applyFont="1" applyFill="1" applyBorder="1" applyAlignment="1" applyProtection="1">
      <alignment vertical="center" wrapText="1"/>
    </xf>
    <xf numFmtId="0" fontId="0" fillId="0" borderId="0" xfId="0" applyFont="1" applyAlignment="1" applyProtection="1"/>
    <xf numFmtId="0" fontId="0" fillId="0" borderId="0" xfId="0" applyFont="1" applyAlignment="1" applyProtection="1">
      <alignment horizontal="center" vertical="center"/>
    </xf>
    <xf numFmtId="0" fontId="0" fillId="0" borderId="0" xfId="0" applyFont="1" applyAlignment="1" applyProtection="1">
      <alignment horizontal="center" vertical="center" wrapText="1"/>
    </xf>
    <xf numFmtId="0" fontId="15" fillId="0" borderId="0" xfId="0" applyFont="1" applyProtection="1"/>
    <xf numFmtId="0" fontId="14" fillId="0" borderId="0" xfId="0" applyFont="1" applyProtection="1"/>
    <xf numFmtId="0" fontId="6" fillId="4" borderId="0" xfId="0" applyFont="1" applyFill="1" applyBorder="1" applyAlignment="1" applyProtection="1">
      <alignment vertical="center"/>
    </xf>
    <xf numFmtId="0" fontId="1" fillId="3" borderId="1"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7" fillId="0" borderId="0" xfId="0" applyFont="1" applyFill="1" applyBorder="1" applyAlignment="1" applyProtection="1">
      <alignment horizontal="right" vertical="center" wrapText="1"/>
    </xf>
    <xf numFmtId="0" fontId="0" fillId="0" borderId="0" xfId="0" applyFont="1" applyFill="1" applyBorder="1" applyAlignment="1" applyProtection="1">
      <alignment horizontal="center"/>
    </xf>
    <xf numFmtId="0" fontId="14" fillId="0" borderId="0" xfId="0" applyFont="1" applyFill="1" applyBorder="1" applyProtection="1"/>
    <xf numFmtId="0" fontId="10" fillId="0" borderId="0" xfId="0" applyFont="1" applyFill="1" applyBorder="1" applyAlignment="1" applyProtection="1">
      <alignment horizontal="left" vertical="center"/>
    </xf>
    <xf numFmtId="0" fontId="4" fillId="0" borderId="0" xfId="0" applyFont="1" applyFill="1" applyBorder="1" applyAlignment="1" applyProtection="1">
      <alignment vertical="center"/>
    </xf>
    <xf numFmtId="0" fontId="2" fillId="0" borderId="0" xfId="0" applyFont="1" applyFill="1" applyBorder="1" applyAlignment="1" applyProtection="1">
      <alignment horizontal="right" vertical="center" wrapText="1"/>
    </xf>
    <xf numFmtId="0" fontId="0" fillId="0" borderId="0" xfId="0" applyFont="1" applyFill="1" applyBorder="1" applyAlignment="1" applyProtection="1">
      <alignment horizontal="left"/>
    </xf>
    <xf numFmtId="0" fontId="0" fillId="0" borderId="0" xfId="0" applyFont="1" applyFill="1" applyBorder="1" applyProtection="1"/>
    <xf numFmtId="0" fontId="15" fillId="3" borderId="1" xfId="0" applyFont="1" applyFill="1" applyBorder="1" applyAlignment="1" applyProtection="1">
      <alignment horizontal="center" vertical="center" wrapText="1"/>
    </xf>
    <xf numFmtId="0" fontId="4" fillId="0" borderId="0" xfId="0" applyFont="1" applyFill="1" applyBorder="1" applyAlignment="1" applyProtection="1">
      <alignment horizontal="center"/>
    </xf>
    <xf numFmtId="0" fontId="17"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xf>
    <xf numFmtId="0" fontId="17" fillId="0" borderId="0" xfId="0" applyFont="1" applyFill="1" applyBorder="1" applyAlignment="1" applyProtection="1">
      <alignment horizontal="left" vertical="center" wrapText="1"/>
    </xf>
    <xf numFmtId="0" fontId="17" fillId="0" borderId="0" xfId="0" applyFont="1" applyFill="1" applyBorder="1" applyAlignment="1" applyProtection="1">
      <alignment vertical="center"/>
    </xf>
    <xf numFmtId="0" fontId="10" fillId="2" borderId="1" xfId="0" applyFont="1" applyFill="1" applyBorder="1" applyAlignment="1" applyProtection="1">
      <alignment horizontal="center" vertical="center" wrapText="1"/>
    </xf>
    <xf numFmtId="0" fontId="4" fillId="0" borderId="3" xfId="0" applyFont="1" applyFill="1" applyBorder="1" applyAlignment="1" applyProtection="1">
      <alignment vertical="center" wrapText="1"/>
    </xf>
    <xf numFmtId="0" fontId="4" fillId="0" borderId="1" xfId="0" applyFont="1" applyFill="1" applyBorder="1" applyAlignment="1" applyProtection="1">
      <alignment horizontal="center" vertical="center" wrapText="1"/>
    </xf>
    <xf numFmtId="0" fontId="4" fillId="0" borderId="21" xfId="0" applyFont="1" applyFill="1" applyBorder="1" applyAlignment="1" applyProtection="1">
      <alignment vertical="center" wrapText="1"/>
    </xf>
    <xf numFmtId="0" fontId="9" fillId="5" borderId="6" xfId="0" applyFont="1" applyFill="1" applyBorder="1" applyAlignment="1" applyProtection="1">
      <alignment horizontal="center" vertical="center" wrapText="1"/>
    </xf>
    <xf numFmtId="0" fontId="9" fillId="5" borderId="6" xfId="0" applyFont="1" applyFill="1" applyBorder="1" applyAlignment="1" applyProtection="1">
      <alignment vertical="center" wrapText="1"/>
    </xf>
    <xf numFmtId="0" fontId="9" fillId="5" borderId="1" xfId="0" applyFont="1" applyFill="1" applyBorder="1" applyAlignment="1" applyProtection="1">
      <alignment horizontal="center" vertical="center" wrapText="1"/>
    </xf>
    <xf numFmtId="0" fontId="9" fillId="5" borderId="1" xfId="0" applyFont="1" applyFill="1" applyBorder="1" applyAlignment="1" applyProtection="1">
      <alignment vertical="center" wrapText="1"/>
    </xf>
    <xf numFmtId="0" fontId="9" fillId="5" borderId="1" xfId="0" applyFont="1" applyFill="1" applyBorder="1" applyAlignment="1" applyProtection="1">
      <alignment horizontal="center" wrapText="1"/>
    </xf>
    <xf numFmtId="0" fontId="6" fillId="4" borderId="32" xfId="0" applyFont="1" applyFill="1" applyBorder="1" applyAlignment="1" applyProtection="1">
      <alignment horizontal="right" vertical="center"/>
    </xf>
    <xf numFmtId="0" fontId="6" fillId="4" borderId="32" xfId="0" applyFont="1" applyFill="1" applyBorder="1" applyAlignment="1" applyProtection="1">
      <alignment horizontal="right" vertical="center" wrapText="1"/>
    </xf>
    <xf numFmtId="0" fontId="0" fillId="0" borderId="0" xfId="0" applyFont="1" applyFill="1" applyProtection="1"/>
    <xf numFmtId="0" fontId="0" fillId="0" borderId="0" xfId="0" applyFont="1" applyFill="1" applyAlignment="1" applyProtection="1">
      <alignment horizontal="center"/>
    </xf>
    <xf numFmtId="0" fontId="6" fillId="0" borderId="0" xfId="0" applyFont="1" applyFill="1" applyBorder="1" applyAlignment="1" applyProtection="1">
      <alignment vertical="center"/>
    </xf>
    <xf numFmtId="0" fontId="6" fillId="4" borderId="0" xfId="0" applyFont="1" applyFill="1" applyBorder="1" applyAlignment="1" applyProtection="1">
      <alignment horizontal="right" vertical="center" wrapText="1"/>
    </xf>
    <xf numFmtId="0" fontId="7" fillId="5" borderId="1" xfId="0" applyFont="1" applyFill="1" applyBorder="1" applyAlignment="1" applyProtection="1">
      <alignment vertical="center"/>
    </xf>
    <xf numFmtId="0" fontId="7" fillId="5" borderId="1" xfId="0" applyFont="1" applyFill="1" applyBorder="1" applyAlignment="1" applyProtection="1">
      <alignment vertical="center" wrapText="1"/>
    </xf>
    <xf numFmtId="0" fontId="6" fillId="0" borderId="1" xfId="0" applyFont="1" applyBorder="1" applyAlignment="1" applyProtection="1">
      <alignment horizontal="center" vertical="center" wrapText="1"/>
    </xf>
    <xf numFmtId="0" fontId="9" fillId="5" borderId="4" xfId="0" applyFont="1" applyFill="1" applyBorder="1" applyAlignment="1" applyProtection="1">
      <alignment horizontal="center" vertical="center" wrapText="1"/>
    </xf>
    <xf numFmtId="166" fontId="4" fillId="9" borderId="1" xfId="0" applyNumberFormat="1" applyFont="1" applyFill="1" applyBorder="1" applyAlignment="1" applyProtection="1">
      <alignment horizontal="center" vertical="center" wrapText="1"/>
    </xf>
    <xf numFmtId="166" fontId="6" fillId="9" borderId="1" xfId="0" applyNumberFormat="1" applyFont="1" applyFill="1" applyBorder="1" applyAlignment="1" applyProtection="1">
      <alignment horizontal="center" vertical="center" wrapText="1"/>
    </xf>
    <xf numFmtId="165" fontId="6" fillId="9" borderId="1" xfId="0" applyNumberFormat="1" applyFont="1" applyFill="1" applyBorder="1" applyAlignment="1" applyProtection="1">
      <alignment horizontal="center" vertical="center" wrapText="1"/>
    </xf>
    <xf numFmtId="0" fontId="11" fillId="4" borderId="1" xfId="0" applyFont="1" applyFill="1" applyBorder="1" applyAlignment="1" applyProtection="1">
      <alignment vertical="center" wrapText="1"/>
    </xf>
    <xf numFmtId="0" fontId="11" fillId="4" borderId="0" xfId="0" applyFont="1" applyFill="1" applyBorder="1" applyAlignment="1" applyProtection="1">
      <alignment horizontal="center" vertical="center"/>
    </xf>
    <xf numFmtId="0" fontId="0" fillId="0" borderId="1" xfId="0" applyFont="1" applyBorder="1" applyAlignment="1" applyProtection="1"/>
    <xf numFmtId="0" fontId="3" fillId="0" borderId="0" xfId="0" applyFont="1" applyFill="1" applyBorder="1" applyAlignment="1" applyProtection="1">
      <alignment horizontal="center" vertical="center" wrapText="1"/>
    </xf>
    <xf numFmtId="0" fontId="3" fillId="0" borderId="0" xfId="0" applyFont="1" applyFill="1" applyBorder="1" applyAlignment="1" applyProtection="1">
      <alignment vertical="center" wrapText="1"/>
    </xf>
    <xf numFmtId="0" fontId="11" fillId="4" borderId="0" xfId="0" applyFont="1" applyFill="1" applyBorder="1" applyAlignment="1" applyProtection="1">
      <alignment vertical="center" wrapText="1"/>
    </xf>
    <xf numFmtId="0" fontId="28" fillId="0" borderId="0" xfId="0" applyFont="1" applyFill="1" applyProtection="1"/>
    <xf numFmtId="0" fontId="29" fillId="0" borderId="0" xfId="0" applyFont="1" applyFill="1" applyBorder="1" applyAlignment="1" applyProtection="1">
      <alignment vertical="center"/>
    </xf>
    <xf numFmtId="166" fontId="11" fillId="9" borderId="1" xfId="0" applyNumberFormat="1" applyFont="1" applyFill="1" applyBorder="1" applyAlignment="1" applyProtection="1">
      <alignment horizontal="center" vertical="center" wrapText="1"/>
    </xf>
    <xf numFmtId="0" fontId="14" fillId="0" borderId="0" xfId="0" applyFont="1" applyBorder="1" applyProtection="1"/>
    <xf numFmtId="0" fontId="1" fillId="3" borderId="4" xfId="0" applyFont="1" applyFill="1" applyBorder="1" applyAlignment="1" applyProtection="1">
      <alignment horizontal="center" vertical="center"/>
    </xf>
    <xf numFmtId="0" fontId="14" fillId="0" borderId="0" xfId="0" applyFont="1" applyAlignment="1" applyProtection="1">
      <alignment horizontal="center"/>
    </xf>
    <xf numFmtId="0" fontId="4" fillId="0" borderId="1" xfId="0" applyFont="1" applyFill="1" applyBorder="1" applyAlignment="1" applyProtection="1">
      <alignment horizontal="center" wrapText="1"/>
    </xf>
    <xf numFmtId="0" fontId="4" fillId="0" borderId="6" xfId="0" applyFont="1" applyFill="1" applyBorder="1" applyAlignment="1" applyProtection="1">
      <alignment horizontal="center" wrapText="1"/>
    </xf>
    <xf numFmtId="0" fontId="0" fillId="0" borderId="0" xfId="0" applyFont="1" applyBorder="1" applyProtection="1"/>
    <xf numFmtId="0" fontId="11" fillId="0" borderId="25" xfId="0" applyFont="1" applyFill="1" applyBorder="1" applyAlignment="1" applyProtection="1">
      <alignment vertical="center" wrapText="1"/>
    </xf>
    <xf numFmtId="0" fontId="11" fillId="4" borderId="0" xfId="0" applyFont="1" applyFill="1" applyBorder="1" applyAlignment="1" applyProtection="1">
      <alignment horizontal="center" vertical="center" wrapText="1"/>
    </xf>
    <xf numFmtId="0" fontId="2" fillId="3" borderId="3" xfId="0" applyFont="1" applyFill="1" applyBorder="1" applyAlignment="1" applyProtection="1">
      <alignment vertical="center" wrapText="1"/>
    </xf>
    <xf numFmtId="0" fontId="2" fillId="3" borderId="8" xfId="0" applyFont="1" applyFill="1" applyBorder="1" applyAlignment="1" applyProtection="1">
      <alignment vertical="center" wrapText="1"/>
    </xf>
    <xf numFmtId="0" fontId="0" fillId="0" borderId="0" xfId="0" applyFont="1" applyBorder="1" applyAlignment="1" applyProtection="1"/>
    <xf numFmtId="0" fontId="14" fillId="0" borderId="0" xfId="0" applyFont="1" applyBorder="1" applyAlignment="1" applyProtection="1"/>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wrapText="1"/>
    </xf>
    <xf numFmtId="0" fontId="4" fillId="0" borderId="0" xfId="0" applyFont="1" applyFill="1" applyBorder="1" applyAlignment="1" applyProtection="1">
      <alignment horizontal="center" vertical="center" wrapText="1"/>
    </xf>
    <xf numFmtId="0" fontId="30" fillId="0" borderId="0" xfId="0" applyFont="1" applyFill="1" applyBorder="1" applyAlignment="1" applyProtection="1">
      <alignment horizontal="left" vertical="center"/>
    </xf>
    <xf numFmtId="0" fontId="30" fillId="0" borderId="26" xfId="0" applyFont="1" applyFill="1" applyBorder="1" applyAlignment="1" applyProtection="1">
      <alignment horizontal="left" vertical="center"/>
    </xf>
    <xf numFmtId="0" fontId="0" fillId="0" borderId="0" xfId="0" applyFont="1" applyAlignment="1">
      <alignment vertical="top" wrapText="1"/>
    </xf>
    <xf numFmtId="0" fontId="19" fillId="0" borderId="0" xfId="1" applyAlignment="1">
      <alignment vertical="top" wrapText="1"/>
    </xf>
    <xf numFmtId="0" fontId="37" fillId="0" borderId="0" xfId="0" applyFont="1" applyAlignment="1">
      <alignment vertical="top" wrapText="1"/>
    </xf>
    <xf numFmtId="0" fontId="21" fillId="0" borderId="0" xfId="0" applyFont="1" applyAlignment="1">
      <alignment vertical="top"/>
    </xf>
    <xf numFmtId="0" fontId="1" fillId="0" borderId="0" xfId="0" applyFont="1" applyFill="1"/>
    <xf numFmtId="0" fontId="2" fillId="3" borderId="1" xfId="0" applyFont="1" applyFill="1" applyBorder="1" applyAlignment="1" applyProtection="1">
      <alignment horizontal="right" vertical="center"/>
    </xf>
    <xf numFmtId="0" fontId="6" fillId="4" borderId="21" xfId="0" applyFont="1" applyFill="1" applyBorder="1" applyAlignment="1" applyProtection="1">
      <alignment horizontal="left" vertical="center" wrapText="1"/>
    </xf>
    <xf numFmtId="0" fontId="6" fillId="4" borderId="25" xfId="0" applyFont="1" applyFill="1" applyBorder="1" applyAlignment="1" applyProtection="1">
      <alignment horizontal="left" vertical="center" wrapText="1"/>
    </xf>
    <xf numFmtId="0" fontId="6" fillId="4" borderId="2" xfId="0" applyFont="1" applyFill="1" applyBorder="1" applyAlignment="1" applyProtection="1">
      <alignment horizontal="left" vertical="center" wrapText="1"/>
    </xf>
    <xf numFmtId="0" fontId="11" fillId="4" borderId="0" xfId="0" applyFont="1" applyFill="1" applyBorder="1" applyAlignment="1" applyProtection="1">
      <alignment horizontal="left" vertical="center"/>
    </xf>
    <xf numFmtId="166" fontId="6" fillId="9" borderId="3" xfId="0" applyNumberFormat="1" applyFont="1" applyFill="1" applyBorder="1" applyAlignment="1" applyProtection="1">
      <alignment horizontal="center" vertical="center" wrapText="1"/>
    </xf>
    <xf numFmtId="0" fontId="0" fillId="9" borderId="1" xfId="0" applyFont="1" applyFill="1" applyBorder="1" applyAlignment="1" applyProtection="1">
      <alignment horizontal="left" vertical="center" wrapText="1"/>
      <protection locked="0"/>
    </xf>
    <xf numFmtId="0" fontId="1" fillId="2" borderId="0" xfId="0" applyFont="1" applyFill="1" applyBorder="1" applyAlignment="1" applyProtection="1">
      <alignment horizontal="right"/>
    </xf>
    <xf numFmtId="0" fontId="1" fillId="2" borderId="0" xfId="0" applyFont="1" applyFill="1" applyBorder="1" applyAlignment="1" applyProtection="1">
      <alignment horizontal="left" vertical="center"/>
    </xf>
    <xf numFmtId="0" fontId="4" fillId="0" borderId="6" xfId="0" applyFont="1" applyFill="1" applyBorder="1" applyAlignment="1" applyProtection="1">
      <alignment horizontal="center" vertical="center" wrapText="1"/>
    </xf>
    <xf numFmtId="166" fontId="6" fillId="11" borderId="3" xfId="0" applyNumberFormat="1" applyFont="1" applyFill="1" applyBorder="1" applyAlignment="1" applyProtection="1">
      <alignment horizontal="center" vertical="center" wrapText="1"/>
    </xf>
    <xf numFmtId="0" fontId="4" fillId="11" borderId="8" xfId="0" applyFont="1" applyFill="1" applyBorder="1" applyAlignment="1" applyProtection="1">
      <alignment horizontal="center" vertical="center" wrapText="1"/>
      <protection locked="0"/>
    </xf>
    <xf numFmtId="0" fontId="0" fillId="11" borderId="1" xfId="0" applyFont="1" applyFill="1" applyBorder="1" applyAlignment="1" applyProtection="1">
      <alignment horizontal="left" vertical="center" wrapText="1"/>
      <protection locked="0"/>
    </xf>
    <xf numFmtId="0" fontId="4" fillId="9" borderId="8" xfId="0" applyFont="1" applyFill="1" applyBorder="1" applyAlignment="1" applyProtection="1">
      <alignment horizontal="center" vertical="center" wrapText="1"/>
      <protection locked="0"/>
    </xf>
    <xf numFmtId="0" fontId="0" fillId="7" borderId="1" xfId="0" applyFont="1" applyFill="1" applyBorder="1" applyAlignment="1" applyProtection="1">
      <alignment horizontal="center" vertical="center"/>
      <protection locked="0"/>
    </xf>
    <xf numFmtId="0" fontId="0" fillId="7" borderId="1" xfId="0" applyFont="1" applyFill="1" applyBorder="1" applyAlignment="1" applyProtection="1">
      <alignment vertical="center" wrapText="1"/>
      <protection locked="0"/>
    </xf>
    <xf numFmtId="0" fontId="0" fillId="7" borderId="1" xfId="0" applyFont="1" applyFill="1" applyBorder="1" applyAlignment="1" applyProtection="1">
      <alignment wrapText="1"/>
      <protection locked="0"/>
    </xf>
    <xf numFmtId="166" fontId="4" fillId="9" borderId="1" xfId="0" applyNumberFormat="1" applyFont="1" applyFill="1" applyBorder="1" applyAlignment="1" applyProtection="1">
      <alignment horizontal="center" vertical="center" wrapText="1"/>
      <protection locked="0"/>
    </xf>
    <xf numFmtId="166" fontId="11" fillId="9" borderId="1" xfId="0" applyNumberFormat="1" applyFont="1" applyFill="1" applyBorder="1" applyAlignment="1" applyProtection="1">
      <alignment horizontal="center" vertical="center" wrapText="1"/>
      <protection locked="0"/>
    </xf>
    <xf numFmtId="166" fontId="12" fillId="9" borderId="3" xfId="0" applyNumberFormat="1" applyFont="1" applyFill="1" applyBorder="1" applyAlignment="1" applyProtection="1">
      <alignment horizontal="center" vertical="center" wrapText="1"/>
      <protection locked="0"/>
    </xf>
    <xf numFmtId="166" fontId="12" fillId="9" borderId="1" xfId="0" applyNumberFormat="1" applyFont="1" applyFill="1" applyBorder="1" applyAlignment="1" applyProtection="1">
      <alignment horizontal="center" vertical="center" wrapText="1"/>
      <protection locked="0"/>
    </xf>
    <xf numFmtId="166" fontId="11" fillId="9" borderId="3" xfId="0" applyNumberFormat="1" applyFont="1" applyFill="1" applyBorder="1" applyAlignment="1" applyProtection="1">
      <alignment horizontal="center" vertical="center" wrapText="1"/>
      <protection locked="0"/>
    </xf>
    <xf numFmtId="1" fontId="0" fillId="9" borderId="1" xfId="0" applyNumberFormat="1" applyFont="1" applyFill="1" applyBorder="1" applyAlignment="1" applyProtection="1">
      <alignment horizontal="center" vertical="center"/>
    </xf>
    <xf numFmtId="0" fontId="4" fillId="9" borderId="8" xfId="0" applyFont="1" applyFill="1" applyBorder="1" applyAlignment="1" applyProtection="1">
      <alignment horizontal="center" vertical="center" wrapText="1"/>
      <protection locked="0"/>
    </xf>
    <xf numFmtId="0" fontId="4" fillId="9" borderId="21" xfId="0" applyFont="1" applyFill="1" applyBorder="1" applyAlignment="1" applyProtection="1">
      <alignment horizontal="center" vertical="center" wrapText="1"/>
      <protection locked="0"/>
    </xf>
    <xf numFmtId="0" fontId="4" fillId="9" borderId="22" xfId="0" applyFont="1" applyFill="1" applyBorder="1" applyAlignment="1" applyProtection="1">
      <alignment horizontal="center" vertical="center" wrapText="1"/>
      <protection locked="0"/>
    </xf>
    <xf numFmtId="0" fontId="4" fillId="9" borderId="3" xfId="0" applyFont="1" applyFill="1" applyBorder="1" applyAlignment="1" applyProtection="1">
      <alignment horizontal="left" vertical="center" wrapText="1"/>
      <protection locked="0"/>
    </xf>
    <xf numFmtId="0" fontId="4" fillId="9" borderId="8" xfId="0" applyFont="1" applyFill="1" applyBorder="1" applyAlignment="1" applyProtection="1">
      <alignment horizontal="left" vertical="center" wrapText="1"/>
      <protection locked="0"/>
    </xf>
    <xf numFmtId="0" fontId="38" fillId="0" borderId="0" xfId="0" applyFont="1"/>
    <xf numFmtId="0" fontId="4" fillId="9" borderId="3" xfId="0" applyFont="1" applyFill="1" applyBorder="1" applyAlignment="1" applyProtection="1">
      <alignment horizontal="center" vertical="center" wrapText="1"/>
      <protection locked="0"/>
    </xf>
    <xf numFmtId="0" fontId="14" fillId="5" borderId="1" xfId="0" applyFont="1" applyFill="1" applyBorder="1" applyAlignment="1" applyProtection="1">
      <alignment vertical="center" wrapText="1"/>
      <protection locked="0"/>
    </xf>
    <xf numFmtId="164" fontId="14" fillId="5" borderId="6" xfId="0" applyNumberFormat="1" applyFont="1" applyFill="1" applyBorder="1" applyAlignment="1" applyProtection="1">
      <alignment horizontal="center" vertical="center" wrapText="1"/>
      <protection locked="0"/>
    </xf>
    <xf numFmtId="164" fontId="14" fillId="9" borderId="1" xfId="0" applyNumberFormat="1" applyFont="1" applyFill="1" applyBorder="1" applyAlignment="1" applyProtection="1">
      <alignment horizontal="center" vertical="center" wrapText="1"/>
      <protection locked="0"/>
    </xf>
    <xf numFmtId="0" fontId="14" fillId="9" borderId="3" xfId="0" applyFont="1" applyFill="1" applyBorder="1" applyAlignment="1" applyProtection="1">
      <alignment horizontal="center" vertical="center" wrapText="1"/>
      <protection locked="0"/>
    </xf>
    <xf numFmtId="0" fontId="4" fillId="9" borderId="3" xfId="0" applyFont="1" applyFill="1" applyBorder="1" applyAlignment="1" applyProtection="1">
      <alignment horizontal="center" vertical="center" wrapText="1"/>
      <protection locked="0"/>
    </xf>
    <xf numFmtId="0" fontId="40" fillId="12" borderId="0" xfId="3"/>
    <xf numFmtId="0" fontId="39" fillId="0" borderId="0" xfId="2"/>
    <xf numFmtId="0" fontId="4" fillId="9" borderId="21" xfId="0" applyFont="1" applyFill="1" applyBorder="1" applyAlignment="1" applyProtection="1">
      <alignment horizontal="left" vertical="top" wrapText="1"/>
      <protection locked="0"/>
    </xf>
    <xf numFmtId="0" fontId="0" fillId="0" borderId="0" xfId="0" applyFont="1" applyAlignment="1">
      <alignment horizontal="left" vertical="top" wrapText="1"/>
    </xf>
    <xf numFmtId="0" fontId="0" fillId="0" borderId="0" xfId="0" applyAlignment="1">
      <alignment horizontal="left" vertical="top" wrapText="1"/>
    </xf>
    <xf numFmtId="0" fontId="19" fillId="0" borderId="0" xfId="1" applyAlignment="1">
      <alignment horizontal="left" vertical="top"/>
    </xf>
    <xf numFmtId="0" fontId="19" fillId="0" borderId="0" xfId="1" applyAlignment="1">
      <alignment horizontal="left" vertical="top" wrapText="1"/>
    </xf>
    <xf numFmtId="0" fontId="14" fillId="0" borderId="25" xfId="0" applyFont="1" applyBorder="1" applyAlignment="1" applyProtection="1"/>
    <xf numFmtId="0" fontId="8" fillId="7" borderId="1" xfId="0" applyFont="1" applyFill="1" applyBorder="1" applyAlignment="1" applyProtection="1">
      <alignment horizontal="left" vertical="center" wrapText="1"/>
    </xf>
    <xf numFmtId="0" fontId="8" fillId="7" borderId="3" xfId="0" applyFont="1" applyFill="1" applyBorder="1" applyAlignment="1" applyProtection="1">
      <alignment horizontal="left" vertical="center" wrapText="1"/>
    </xf>
    <xf numFmtId="0" fontId="0" fillId="7" borderId="8" xfId="0" applyFill="1" applyBorder="1" applyAlignment="1" applyProtection="1">
      <alignment horizontal="left" vertical="center" wrapText="1"/>
    </xf>
    <xf numFmtId="0" fontId="1" fillId="6" borderId="1" xfId="0" applyFont="1" applyFill="1" applyBorder="1" applyAlignment="1" applyProtection="1">
      <alignment horizontal="center" vertical="center"/>
    </xf>
    <xf numFmtId="0" fontId="1" fillId="6" borderId="3" xfId="0" applyFont="1" applyFill="1" applyBorder="1" applyAlignment="1" applyProtection="1">
      <alignment horizontal="center" vertical="center"/>
    </xf>
    <xf numFmtId="0" fontId="1" fillId="6" borderId="8" xfId="0" applyFont="1" applyFill="1" applyBorder="1" applyAlignment="1" applyProtection="1">
      <alignment horizontal="center" vertical="center"/>
    </xf>
    <xf numFmtId="0" fontId="2" fillId="3" borderId="1" xfId="0" applyFont="1" applyFill="1" applyBorder="1" applyAlignment="1" applyProtection="1">
      <alignment horizontal="right" vertical="center"/>
    </xf>
    <xf numFmtId="0" fontId="0" fillId="7" borderId="1" xfId="0" applyFont="1" applyFill="1" applyBorder="1" applyAlignment="1" applyProtection="1">
      <alignment horizontal="left" vertical="center"/>
      <protection locked="0"/>
    </xf>
    <xf numFmtId="14" fontId="0" fillId="7" borderId="1" xfId="0" applyNumberFormat="1" applyFont="1" applyFill="1" applyBorder="1" applyAlignment="1" applyProtection="1">
      <alignment horizontal="left" vertical="center"/>
      <protection locked="0"/>
    </xf>
    <xf numFmtId="0" fontId="1" fillId="6" borderId="3" xfId="0" applyFont="1" applyFill="1" applyBorder="1" applyAlignment="1" applyProtection="1">
      <alignment horizontal="right"/>
    </xf>
    <xf numFmtId="0" fontId="1" fillId="6" borderId="2" xfId="0" applyFont="1" applyFill="1" applyBorder="1" applyAlignment="1" applyProtection="1">
      <alignment horizontal="right"/>
    </xf>
    <xf numFmtId="0" fontId="1" fillId="6" borderId="2" xfId="0" applyFont="1" applyFill="1" applyBorder="1" applyAlignment="1" applyProtection="1">
      <alignment horizontal="left" vertical="center"/>
    </xf>
    <xf numFmtId="0" fontId="1" fillId="6" borderId="8" xfId="0" applyFont="1" applyFill="1" applyBorder="1" applyAlignment="1" applyProtection="1">
      <alignment horizontal="left" vertical="center"/>
    </xf>
    <xf numFmtId="0" fontId="0" fillId="7" borderId="1" xfId="0" applyFont="1" applyFill="1" applyBorder="1" applyAlignment="1" applyProtection="1">
      <alignment horizontal="left" vertical="center" wrapText="1"/>
      <protection locked="0"/>
    </xf>
    <xf numFmtId="0" fontId="1" fillId="8" borderId="3" xfId="0" applyFont="1" applyFill="1" applyBorder="1" applyAlignment="1" applyProtection="1">
      <alignment horizontal="left"/>
    </xf>
    <xf numFmtId="0" fontId="1" fillId="8" borderId="2" xfId="0" applyFont="1" applyFill="1" applyBorder="1" applyAlignment="1" applyProtection="1">
      <alignment horizontal="left"/>
    </xf>
    <xf numFmtId="0" fontId="0" fillId="0" borderId="2" xfId="0" applyBorder="1" applyAlignment="1" applyProtection="1">
      <alignment horizontal="left"/>
    </xf>
    <xf numFmtId="0" fontId="0" fillId="0" borderId="8" xfId="0" applyBorder="1" applyAlignment="1" applyProtection="1">
      <alignment horizontal="left"/>
    </xf>
    <xf numFmtId="0" fontId="6" fillId="0" borderId="6" xfId="0" applyFont="1"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4" xfId="0" applyBorder="1" applyAlignment="1" applyProtection="1">
      <alignment horizontal="center" vertical="center" wrapText="1"/>
    </xf>
    <xf numFmtId="0" fontId="7" fillId="5" borderId="21" xfId="0" applyFont="1" applyFill="1" applyBorder="1" applyAlignment="1" applyProtection="1">
      <alignment horizontal="right" vertical="center" wrapText="1"/>
    </xf>
    <xf numFmtId="0" fontId="7" fillId="5" borderId="22" xfId="0" applyFont="1" applyFill="1" applyBorder="1" applyAlignment="1" applyProtection="1">
      <alignment horizontal="right" vertical="center" wrapText="1"/>
    </xf>
    <xf numFmtId="0" fontId="0" fillId="9" borderId="3" xfId="0" applyFont="1" applyFill="1" applyBorder="1" applyAlignment="1" applyProtection="1">
      <alignment horizontal="left" vertical="top" wrapText="1"/>
      <protection locked="0"/>
    </xf>
    <xf numFmtId="0" fontId="0" fillId="9" borderId="2" xfId="0" applyFont="1" applyFill="1" applyBorder="1" applyAlignment="1" applyProtection="1">
      <alignment horizontal="left" vertical="top" wrapText="1"/>
      <protection locked="0"/>
    </xf>
    <xf numFmtId="0" fontId="0" fillId="9" borderId="8" xfId="0" applyFont="1" applyFill="1" applyBorder="1" applyAlignment="1" applyProtection="1">
      <alignment horizontal="left" vertical="top" wrapText="1"/>
      <protection locked="0"/>
    </xf>
    <xf numFmtId="0" fontId="1" fillId="8" borderId="3" xfId="0" applyFont="1" applyFill="1" applyBorder="1" applyAlignment="1" applyProtection="1">
      <alignment vertical="center" wrapText="1"/>
    </xf>
    <xf numFmtId="0" fontId="1" fillId="8" borderId="2" xfId="0" applyFont="1" applyFill="1" applyBorder="1" applyAlignment="1" applyProtection="1">
      <alignment vertical="center" wrapText="1"/>
    </xf>
    <xf numFmtId="0" fontId="1" fillId="8" borderId="8" xfId="0" applyFont="1" applyFill="1" applyBorder="1" applyAlignment="1" applyProtection="1">
      <alignment vertical="center" wrapText="1"/>
    </xf>
    <xf numFmtId="0" fontId="2" fillId="3" borderId="3" xfId="0" applyFont="1" applyFill="1" applyBorder="1" applyAlignment="1" applyProtection="1">
      <alignment horizontal="right" vertical="center"/>
    </xf>
    <xf numFmtId="0" fontId="2" fillId="3" borderId="8" xfId="0" applyFont="1" applyFill="1" applyBorder="1" applyAlignment="1" applyProtection="1">
      <alignment horizontal="right" vertical="center"/>
    </xf>
    <xf numFmtId="0" fontId="2" fillId="3" borderId="23" xfId="0" applyFont="1" applyFill="1" applyBorder="1" applyAlignment="1" applyProtection="1">
      <alignment horizontal="center" vertical="center" wrapText="1"/>
    </xf>
    <xf numFmtId="0" fontId="2" fillId="3" borderId="24" xfId="0" applyFont="1" applyFill="1" applyBorder="1" applyAlignment="1" applyProtection="1">
      <alignment horizontal="center" vertical="center" wrapText="1"/>
    </xf>
    <xf numFmtId="0" fontId="7" fillId="5" borderId="3" xfId="0" applyFont="1" applyFill="1" applyBorder="1" applyAlignment="1" applyProtection="1">
      <alignment horizontal="right" vertical="center" wrapText="1"/>
    </xf>
    <xf numFmtId="0" fontId="7" fillId="5" borderId="8" xfId="0" applyFont="1" applyFill="1" applyBorder="1" applyAlignment="1" applyProtection="1">
      <alignment horizontal="right" vertical="center" wrapText="1"/>
    </xf>
    <xf numFmtId="0" fontId="7" fillId="5" borderId="3" xfId="0" applyFont="1" applyFill="1" applyBorder="1" applyAlignment="1" applyProtection="1">
      <alignment horizontal="right" vertical="top" wrapText="1"/>
    </xf>
    <xf numFmtId="0" fontId="7" fillId="5" borderId="8" xfId="0" applyFont="1" applyFill="1" applyBorder="1" applyAlignment="1" applyProtection="1">
      <alignment horizontal="right" vertical="top" wrapText="1"/>
    </xf>
    <xf numFmtId="0" fontId="0" fillId="9" borderId="1" xfId="0" applyFont="1" applyFill="1" applyBorder="1" applyAlignment="1" applyProtection="1">
      <alignment horizontal="left" vertical="center" wrapText="1"/>
      <protection locked="0"/>
    </xf>
    <xf numFmtId="0" fontId="0" fillId="9" borderId="1" xfId="0" applyFont="1" applyFill="1" applyBorder="1" applyAlignment="1" applyProtection="1">
      <alignment horizontal="left" vertical="center"/>
      <protection locked="0"/>
    </xf>
    <xf numFmtId="0" fontId="0" fillId="9" borderId="3" xfId="0" applyFont="1" applyFill="1" applyBorder="1" applyAlignment="1" applyProtection="1">
      <alignment horizontal="left" vertical="center"/>
      <protection locked="0"/>
    </xf>
    <xf numFmtId="0" fontId="0" fillId="9" borderId="2" xfId="0" applyFont="1" applyFill="1" applyBorder="1" applyAlignment="1" applyProtection="1">
      <alignment horizontal="left" vertical="center"/>
      <protection locked="0"/>
    </xf>
    <xf numFmtId="0" fontId="0" fillId="9" borderId="8" xfId="0" applyFont="1" applyFill="1" applyBorder="1" applyAlignment="1" applyProtection="1">
      <alignment horizontal="left" vertical="center"/>
      <protection locked="0"/>
    </xf>
    <xf numFmtId="0" fontId="1" fillId="8" borderId="1" xfId="0" applyFont="1" applyFill="1" applyBorder="1" applyAlignment="1" applyProtection="1">
      <alignment horizontal="left" vertical="center" wrapText="1"/>
    </xf>
    <xf numFmtId="0" fontId="1" fillId="2" borderId="0" xfId="0" applyFont="1" applyFill="1" applyBorder="1" applyAlignment="1" applyProtection="1">
      <alignment horizontal="right"/>
    </xf>
    <xf numFmtId="0" fontId="1" fillId="2" borderId="0" xfId="0" applyFont="1" applyFill="1" applyBorder="1" applyAlignment="1" applyProtection="1">
      <alignment horizontal="left" vertical="center"/>
    </xf>
    <xf numFmtId="14" fontId="0" fillId="9" borderId="1" xfId="0" applyNumberFormat="1" applyFont="1" applyFill="1" applyBorder="1" applyAlignment="1" applyProtection="1">
      <alignment horizontal="left" vertical="center"/>
      <protection locked="0"/>
    </xf>
    <xf numFmtId="0" fontId="0" fillId="9" borderId="3" xfId="0" applyFont="1" applyFill="1" applyBorder="1" applyAlignment="1" applyProtection="1">
      <alignment horizontal="left" vertical="center" wrapText="1"/>
      <protection locked="0"/>
    </xf>
    <xf numFmtId="0" fontId="0" fillId="9" borderId="2" xfId="0" applyFont="1" applyFill="1" applyBorder="1" applyAlignment="1" applyProtection="1">
      <alignment horizontal="left" vertical="center" wrapText="1"/>
      <protection locked="0"/>
    </xf>
    <xf numFmtId="0" fontId="0" fillId="9" borderId="8" xfId="0" applyFont="1" applyFill="1" applyBorder="1" applyAlignment="1" applyProtection="1">
      <alignment horizontal="left" vertical="center" wrapText="1"/>
      <protection locked="0"/>
    </xf>
    <xf numFmtId="0" fontId="7" fillId="8" borderId="25" xfId="0" applyFont="1" applyFill="1" applyBorder="1" applyAlignment="1" applyProtection="1">
      <alignment horizontal="right" vertical="center"/>
    </xf>
    <xf numFmtId="0" fontId="7" fillId="8" borderId="22" xfId="0" applyFont="1" applyFill="1" applyBorder="1" applyAlignment="1" applyProtection="1">
      <alignment horizontal="right" vertical="center"/>
    </xf>
    <xf numFmtId="0" fontId="7" fillId="8" borderId="0" xfId="0" applyFont="1" applyFill="1" applyBorder="1" applyAlignment="1" applyProtection="1">
      <alignment horizontal="right" vertical="center"/>
    </xf>
    <xf numFmtId="0" fontId="7" fillId="8" borderId="28" xfId="0" applyFont="1" applyFill="1" applyBorder="1" applyAlignment="1" applyProtection="1">
      <alignment horizontal="right" vertical="center"/>
    </xf>
    <xf numFmtId="0" fontId="4" fillId="0" borderId="21" xfId="0" applyFont="1" applyFill="1" applyBorder="1" applyAlignment="1" applyProtection="1">
      <alignment horizontal="left" vertical="center" wrapText="1"/>
    </xf>
    <xf numFmtId="0" fontId="4" fillId="0" borderId="22"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4" fillId="0" borderId="28" xfId="0" applyFont="1" applyFill="1" applyBorder="1" applyAlignment="1" applyProtection="1">
      <alignment horizontal="left" vertical="center" wrapText="1"/>
    </xf>
    <xf numFmtId="0" fontId="4" fillId="0" borderId="23" xfId="0" applyFont="1" applyFill="1" applyBorder="1" applyAlignment="1" applyProtection="1">
      <alignment horizontal="left" vertical="center" wrapText="1"/>
    </xf>
    <xf numFmtId="0" fontId="4" fillId="0" borderId="24" xfId="0" applyFont="1" applyFill="1" applyBorder="1" applyAlignment="1" applyProtection="1">
      <alignment horizontal="left" vertical="center" wrapText="1"/>
    </xf>
    <xf numFmtId="0" fontId="4" fillId="0" borderId="30" xfId="0" applyFont="1" applyFill="1" applyBorder="1" applyAlignment="1" applyProtection="1">
      <alignment horizontal="center" vertical="center"/>
    </xf>
    <xf numFmtId="0" fontId="4" fillId="0" borderId="29" xfId="0" applyFont="1" applyFill="1" applyBorder="1" applyAlignment="1" applyProtection="1">
      <alignment horizontal="center" vertical="center"/>
    </xf>
    <xf numFmtId="0" fontId="4" fillId="0" borderId="31" xfId="0" applyFont="1" applyFill="1" applyBorder="1" applyAlignment="1" applyProtection="1">
      <alignment horizontal="center" vertical="center"/>
    </xf>
    <xf numFmtId="0" fontId="14" fillId="0" borderId="0" xfId="0" applyFont="1" applyAlignment="1" applyProtection="1"/>
    <xf numFmtId="0" fontId="10" fillId="2" borderId="21" xfId="0" applyFont="1" applyFill="1" applyBorder="1" applyAlignment="1" applyProtection="1">
      <alignment horizontal="center" vertical="center" wrapText="1"/>
    </xf>
    <xf numFmtId="0" fontId="10" fillId="2" borderId="22" xfId="0" applyFont="1" applyFill="1" applyBorder="1" applyAlignment="1" applyProtection="1">
      <alignment horizontal="center" vertical="center" wrapText="1"/>
    </xf>
    <xf numFmtId="0" fontId="10" fillId="2" borderId="27" xfId="0" applyFont="1" applyFill="1" applyBorder="1" applyAlignment="1" applyProtection="1">
      <alignment horizontal="center" vertical="center" wrapText="1"/>
    </xf>
    <xf numFmtId="0" fontId="10" fillId="2" borderId="28" xfId="0" applyFont="1" applyFill="1" applyBorder="1" applyAlignment="1" applyProtection="1">
      <alignment horizontal="center" vertical="center" wrapText="1"/>
    </xf>
    <xf numFmtId="0" fontId="10" fillId="2" borderId="3" xfId="0" applyFont="1" applyFill="1" applyBorder="1" applyAlignment="1" applyProtection="1">
      <alignment horizontal="center" vertical="center" wrapText="1"/>
    </xf>
    <xf numFmtId="0" fontId="10" fillId="2" borderId="8" xfId="0" applyFont="1" applyFill="1" applyBorder="1" applyAlignment="1" applyProtection="1">
      <alignment horizontal="center" vertical="center" wrapText="1"/>
    </xf>
    <xf numFmtId="0" fontId="7" fillId="8" borderId="3" xfId="0" applyFont="1" applyFill="1" applyBorder="1" applyAlignment="1" applyProtection="1">
      <alignment horizontal="left" vertical="center"/>
    </xf>
    <xf numFmtId="0" fontId="7" fillId="8" borderId="8" xfId="0" applyFont="1" applyFill="1" applyBorder="1" applyAlignment="1" applyProtection="1">
      <alignment horizontal="left" vertical="center"/>
    </xf>
    <xf numFmtId="0" fontId="1" fillId="8" borderId="0" xfId="0" applyFont="1" applyFill="1" applyBorder="1" applyAlignment="1" applyProtection="1">
      <alignment horizontal="left" vertical="center" wrapText="1"/>
    </xf>
    <xf numFmtId="0" fontId="1" fillId="8" borderId="28" xfId="0" applyFont="1" applyFill="1" applyBorder="1" applyAlignment="1" applyProtection="1">
      <alignment horizontal="left" vertical="center" wrapText="1"/>
    </xf>
    <xf numFmtId="0" fontId="1" fillId="8" borderId="26" xfId="0" applyFont="1" applyFill="1" applyBorder="1" applyAlignment="1" applyProtection="1">
      <alignment horizontal="left" vertical="center" wrapText="1"/>
    </xf>
    <xf numFmtId="0" fontId="1" fillId="8" borderId="24" xfId="0" applyFont="1" applyFill="1" applyBorder="1" applyAlignment="1" applyProtection="1">
      <alignment horizontal="left" vertical="center" wrapText="1"/>
    </xf>
    <xf numFmtId="0" fontId="15" fillId="3" borderId="1" xfId="0" applyFont="1" applyFill="1" applyBorder="1" applyAlignment="1" applyProtection="1">
      <alignment horizontal="center" vertical="center"/>
    </xf>
    <xf numFmtId="0" fontId="0" fillId="9" borderId="1" xfId="0" applyFont="1" applyFill="1" applyBorder="1" applyAlignment="1" applyProtection="1">
      <alignment horizontal="center" vertical="center"/>
      <protection locked="0"/>
    </xf>
    <xf numFmtId="0" fontId="0" fillId="9" borderId="3"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10" fillId="2" borderId="6" xfId="0" applyFont="1" applyFill="1" applyBorder="1" applyAlignment="1" applyProtection="1">
      <alignment horizontal="center" vertical="center" wrapText="1"/>
    </xf>
    <xf numFmtId="0" fontId="10" fillId="2" borderId="4" xfId="0" applyFont="1" applyFill="1" applyBorder="1" applyAlignment="1" applyProtection="1">
      <alignment horizontal="center" vertical="center" wrapText="1"/>
    </xf>
    <xf numFmtId="0" fontId="4" fillId="0" borderId="6" xfId="0" applyFont="1" applyFill="1" applyBorder="1" applyAlignment="1" applyProtection="1">
      <alignment horizontal="left" vertical="center" wrapText="1"/>
    </xf>
    <xf numFmtId="0" fontId="4" fillId="0" borderId="9"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10" fillId="2" borderId="2" xfId="0" applyFont="1" applyFill="1" applyBorder="1" applyAlignment="1" applyProtection="1">
      <alignment horizontal="center" vertical="center" wrapText="1"/>
    </xf>
    <xf numFmtId="0" fontId="4" fillId="9" borderId="3" xfId="0" applyFont="1" applyFill="1" applyBorder="1" applyAlignment="1" applyProtection="1">
      <alignment horizontal="center" vertical="center" wrapText="1"/>
      <protection locked="0"/>
    </xf>
    <xf numFmtId="0" fontId="4" fillId="9" borderId="8" xfId="0" applyFont="1" applyFill="1" applyBorder="1" applyAlignment="1" applyProtection="1">
      <alignment horizontal="center" vertical="center" wrapText="1"/>
      <protection locked="0"/>
    </xf>
    <xf numFmtId="0" fontId="4" fillId="9" borderId="21" xfId="0" applyFont="1" applyFill="1" applyBorder="1" applyAlignment="1" applyProtection="1">
      <alignment horizontal="center" vertical="center" wrapText="1"/>
      <protection locked="0"/>
    </xf>
    <xf numFmtId="0" fontId="4" fillId="9" borderId="22" xfId="0" applyFont="1" applyFill="1" applyBorder="1" applyAlignment="1" applyProtection="1">
      <alignment horizontal="center" vertical="center" wrapText="1"/>
      <protection locked="0"/>
    </xf>
    <xf numFmtId="0" fontId="27" fillId="0" borderId="0" xfId="0" applyFont="1" applyFill="1" applyBorder="1" applyAlignment="1" applyProtection="1">
      <alignment horizontal="left" vertical="center"/>
    </xf>
    <xf numFmtId="0" fontId="27" fillId="0" borderId="26" xfId="0" applyFont="1" applyFill="1" applyBorder="1" applyAlignment="1" applyProtection="1">
      <alignment horizontal="left" vertical="center"/>
    </xf>
    <xf numFmtId="0" fontId="7" fillId="8" borderId="25" xfId="0" applyFont="1" applyFill="1" applyBorder="1" applyAlignment="1" applyProtection="1">
      <alignment horizontal="right" vertical="top" wrapText="1"/>
    </xf>
    <xf numFmtId="0" fontId="7" fillId="8" borderId="22" xfId="0" applyFont="1" applyFill="1" applyBorder="1" applyAlignment="1" applyProtection="1">
      <alignment horizontal="right" vertical="top" wrapText="1"/>
    </xf>
    <xf numFmtId="0" fontId="0" fillId="0" borderId="0" xfId="0" applyBorder="1" applyAlignment="1" applyProtection="1">
      <alignment horizontal="right" vertical="top" wrapText="1"/>
    </xf>
    <xf numFmtId="0" fontId="0" fillId="0" borderId="28" xfId="0" applyBorder="1" applyAlignment="1" applyProtection="1">
      <alignment horizontal="right" vertical="top" wrapText="1"/>
    </xf>
    <xf numFmtId="0" fontId="0" fillId="0" borderId="26" xfId="0" applyBorder="1" applyAlignment="1" applyProtection="1">
      <alignment wrapText="1"/>
    </xf>
    <xf numFmtId="0" fontId="0" fillId="0" borderId="24" xfId="0" applyBorder="1" applyAlignment="1" applyProtection="1">
      <alignment wrapText="1"/>
    </xf>
    <xf numFmtId="0" fontId="6" fillId="0" borderId="4" xfId="0" applyFont="1" applyBorder="1" applyAlignment="1" applyProtection="1">
      <alignment horizontal="center" vertical="center" wrapText="1"/>
    </xf>
    <xf numFmtId="0" fontId="6" fillId="0" borderId="21"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23" xfId="0" applyFont="1" applyBorder="1" applyAlignment="1" applyProtection="1">
      <alignment horizontal="center" vertical="center" wrapText="1"/>
    </xf>
    <xf numFmtId="0" fontId="6" fillId="0" borderId="24" xfId="0" applyFont="1" applyBorder="1" applyAlignment="1" applyProtection="1">
      <alignment horizontal="center" vertical="center" wrapText="1"/>
    </xf>
    <xf numFmtId="0" fontId="6" fillId="0" borderId="25" xfId="0"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7" fillId="5" borderId="6" xfId="0" applyFont="1" applyFill="1" applyBorder="1" applyAlignment="1" applyProtection="1">
      <alignment horizontal="center" vertical="center" wrapText="1"/>
    </xf>
    <xf numFmtId="0" fontId="7" fillId="5" borderId="9" xfId="0" applyFont="1" applyFill="1" applyBorder="1" applyAlignment="1" applyProtection="1">
      <alignment horizontal="center" vertical="center" wrapText="1"/>
    </xf>
    <xf numFmtId="0" fontId="7" fillId="5" borderId="4" xfId="0" applyFont="1" applyFill="1" applyBorder="1" applyAlignment="1" applyProtection="1">
      <alignment horizontal="center" vertical="center" wrapText="1"/>
    </xf>
    <xf numFmtId="0" fontId="7" fillId="0" borderId="19" xfId="0" applyFont="1" applyFill="1" applyBorder="1" applyAlignment="1" applyProtection="1">
      <alignment horizontal="center" vertical="center" wrapText="1"/>
    </xf>
    <xf numFmtId="0" fontId="11" fillId="0" borderId="13"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11" fillId="0" borderId="14" xfId="0" applyFont="1" applyBorder="1" applyAlignment="1" applyProtection="1">
      <alignment horizontal="center" vertical="center" wrapText="1"/>
    </xf>
    <xf numFmtId="0" fontId="11" fillId="0" borderId="15" xfId="0" applyFont="1" applyBorder="1" applyAlignment="1" applyProtection="1">
      <alignment horizontal="center" vertical="center" wrapText="1"/>
    </xf>
    <xf numFmtId="0" fontId="11" fillId="0" borderId="16" xfId="0" applyFont="1" applyBorder="1" applyAlignment="1" applyProtection="1">
      <alignment horizontal="center" vertical="center" wrapText="1"/>
    </xf>
    <xf numFmtId="0" fontId="11" fillId="0" borderId="17"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16"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166" fontId="6" fillId="9" borderId="3" xfId="0" applyNumberFormat="1" applyFont="1" applyFill="1" applyBorder="1" applyAlignment="1" applyProtection="1">
      <alignment horizontal="center" vertical="center" wrapText="1"/>
    </xf>
    <xf numFmtId="166" fontId="6" fillId="9" borderId="8" xfId="0" applyNumberFormat="1" applyFont="1" applyFill="1" applyBorder="1" applyAlignment="1" applyProtection="1">
      <alignment horizontal="center" vertical="center" wrapText="1"/>
    </xf>
    <xf numFmtId="165" fontId="6" fillId="9" borderId="3" xfId="0" applyNumberFormat="1" applyFont="1" applyFill="1" applyBorder="1" applyAlignment="1" applyProtection="1">
      <alignment horizontal="center" vertical="center" wrapText="1"/>
    </xf>
    <xf numFmtId="165" fontId="6" fillId="9" borderId="8" xfId="0" applyNumberFormat="1" applyFont="1" applyFill="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4" borderId="21" xfId="0" applyFont="1" applyFill="1" applyBorder="1" applyAlignment="1" applyProtection="1">
      <alignment horizontal="left" vertical="center" wrapText="1"/>
    </xf>
    <xf numFmtId="0" fontId="6" fillId="4" borderId="25" xfId="0" applyFont="1" applyFill="1" applyBorder="1" applyAlignment="1" applyProtection="1">
      <alignment horizontal="left" vertical="center" wrapText="1"/>
    </xf>
    <xf numFmtId="0" fontId="6" fillId="4" borderId="2" xfId="0" applyFont="1" applyFill="1" applyBorder="1" applyAlignment="1" applyProtection="1">
      <alignment horizontal="left" vertical="center" wrapText="1"/>
    </xf>
    <xf numFmtId="0" fontId="6" fillId="4" borderId="8" xfId="0" applyFont="1" applyFill="1" applyBorder="1" applyAlignment="1" applyProtection="1">
      <alignment horizontal="left" vertical="center" wrapText="1"/>
    </xf>
    <xf numFmtId="0" fontId="11" fillId="4" borderId="0" xfId="0" applyFont="1" applyFill="1" applyBorder="1" applyAlignment="1" applyProtection="1">
      <alignment horizontal="left" vertical="center"/>
    </xf>
    <xf numFmtId="0" fontId="11" fillId="9" borderId="3" xfId="0" applyFont="1" applyFill="1" applyBorder="1" applyAlignment="1" applyProtection="1">
      <alignment vertical="center" wrapText="1"/>
    </xf>
    <xf numFmtId="0" fontId="11" fillId="9" borderId="2" xfId="0" applyFont="1" applyFill="1" applyBorder="1" applyAlignment="1" applyProtection="1">
      <alignment vertical="center" wrapText="1"/>
    </xf>
    <xf numFmtId="0" fontId="11" fillId="9" borderId="8" xfId="0" applyFont="1" applyFill="1" applyBorder="1" applyAlignment="1" applyProtection="1">
      <alignment vertical="center" wrapText="1"/>
    </xf>
    <xf numFmtId="0" fontId="1" fillId="8" borderId="3" xfId="0" applyFont="1" applyFill="1" applyBorder="1" applyAlignment="1" applyProtection="1">
      <alignment horizontal="left" vertical="center" wrapText="1"/>
    </xf>
    <xf numFmtId="0" fontId="1" fillId="8" borderId="2" xfId="0" applyFont="1" applyFill="1" applyBorder="1" applyAlignment="1" applyProtection="1">
      <alignment horizontal="left" vertical="center" wrapText="1"/>
    </xf>
    <xf numFmtId="0" fontId="1" fillId="8" borderId="8" xfId="0" applyFont="1" applyFill="1" applyBorder="1" applyAlignment="1" applyProtection="1">
      <alignment horizontal="left" vertical="center" wrapText="1"/>
    </xf>
    <xf numFmtId="0" fontId="3" fillId="0" borderId="18"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33" fillId="8" borderId="25" xfId="0" applyFont="1" applyFill="1" applyBorder="1" applyAlignment="1" applyProtection="1">
      <alignment horizontal="right" vertical="center" wrapText="1"/>
    </xf>
    <xf numFmtId="0" fontId="33" fillId="8" borderId="22" xfId="0" applyFont="1" applyFill="1" applyBorder="1" applyAlignment="1" applyProtection="1">
      <alignment horizontal="right" vertical="center" wrapText="1"/>
    </xf>
    <xf numFmtId="0" fontId="4" fillId="0" borderId="10" xfId="0" applyFont="1" applyBorder="1" applyAlignment="1" applyProtection="1">
      <alignment vertical="center" wrapText="1"/>
    </xf>
    <xf numFmtId="0" fontId="4" fillId="0" borderId="11" xfId="0" applyFont="1" applyBorder="1" applyAlignment="1" applyProtection="1">
      <alignment vertical="center" wrapText="1"/>
    </xf>
    <xf numFmtId="0" fontId="4" fillId="0" borderId="12" xfId="0" applyFont="1" applyBorder="1" applyAlignment="1" applyProtection="1">
      <alignment vertical="center" wrapText="1"/>
    </xf>
    <xf numFmtId="0" fontId="4" fillId="0" borderId="13" xfId="0" applyFont="1" applyBorder="1" applyAlignment="1" applyProtection="1">
      <alignment vertical="center" wrapText="1"/>
    </xf>
    <xf numFmtId="0" fontId="4" fillId="0" borderId="5" xfId="0" applyFont="1" applyBorder="1" applyAlignment="1" applyProtection="1">
      <alignment vertical="center" wrapText="1"/>
    </xf>
    <xf numFmtId="0" fontId="4" fillId="0" borderId="14" xfId="0" applyFont="1" applyBorder="1" applyAlignment="1" applyProtection="1">
      <alignment vertical="center" wrapText="1"/>
    </xf>
    <xf numFmtId="0" fontId="4" fillId="0" borderId="15" xfId="0" applyFont="1" applyBorder="1" applyAlignment="1" applyProtection="1">
      <alignment vertical="center" wrapText="1"/>
    </xf>
    <xf numFmtId="0" fontId="4" fillId="0" borderId="16" xfId="0" applyFont="1" applyBorder="1" applyAlignment="1" applyProtection="1">
      <alignment vertical="center" wrapText="1"/>
    </xf>
    <xf numFmtId="0" fontId="4" fillId="0" borderId="17" xfId="0" applyFont="1" applyBorder="1" applyAlignment="1" applyProtection="1">
      <alignment vertical="center" wrapText="1"/>
    </xf>
    <xf numFmtId="167" fontId="0" fillId="9" borderId="1" xfId="0" applyNumberFormat="1" applyFont="1" applyFill="1" applyBorder="1" applyAlignment="1" applyProtection="1">
      <alignment horizontal="left" vertical="center"/>
      <protection locked="0"/>
    </xf>
    <xf numFmtId="0" fontId="1" fillId="8" borderId="1" xfId="0" applyFont="1" applyFill="1" applyBorder="1" applyAlignment="1" applyProtection="1">
      <alignment horizontal="left"/>
    </xf>
    <xf numFmtId="0" fontId="1" fillId="8" borderId="1" xfId="0" applyFont="1" applyFill="1" applyBorder="1" applyAlignment="1" applyProtection="1">
      <alignment horizontal="left" vertical="center"/>
    </xf>
    <xf numFmtId="0" fontId="11" fillId="0" borderId="10" xfId="0" applyFont="1" applyBorder="1" applyAlignment="1" applyProtection="1">
      <alignment horizontal="center" vertical="center" wrapText="1"/>
    </xf>
    <xf numFmtId="0" fontId="11" fillId="0" borderId="11" xfId="0" applyFont="1" applyBorder="1" applyAlignment="1" applyProtection="1">
      <alignment horizontal="center" vertical="center" wrapText="1"/>
    </xf>
    <xf numFmtId="0" fontId="11" fillId="0" borderId="12"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11" fillId="9" borderId="1" xfId="0" applyFont="1" applyFill="1" applyBorder="1" applyAlignment="1" applyProtection="1">
      <alignment vertical="center" wrapText="1"/>
    </xf>
    <xf numFmtId="0" fontId="4" fillId="9" borderId="3" xfId="0" applyFont="1" applyFill="1" applyBorder="1" applyAlignment="1" applyProtection="1">
      <alignment horizontal="left" vertical="center" wrapText="1"/>
      <protection locked="0"/>
    </xf>
    <xf numFmtId="0" fontId="4" fillId="9" borderId="8" xfId="0" applyFont="1" applyFill="1" applyBorder="1" applyAlignment="1" applyProtection="1">
      <alignment horizontal="left" vertical="center" wrapText="1"/>
      <protection locked="0"/>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wrapText="1"/>
    </xf>
    <xf numFmtId="0" fontId="4" fillId="0" borderId="27"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wrapText="1"/>
    </xf>
    <xf numFmtId="0" fontId="4" fillId="0" borderId="24" xfId="0" applyFont="1" applyFill="1" applyBorder="1" applyAlignment="1" applyProtection="1">
      <alignment horizontal="center" vertical="center" wrapText="1"/>
    </xf>
    <xf numFmtId="0" fontId="14" fillId="9" borderId="3" xfId="0" applyFont="1" applyFill="1" applyBorder="1" applyAlignment="1" applyProtection="1">
      <alignment horizontal="center" vertical="center" wrapText="1"/>
      <protection locked="0"/>
    </xf>
    <xf numFmtId="0" fontId="14" fillId="9" borderId="8" xfId="0" applyFont="1" applyFill="1" applyBorder="1" applyAlignment="1" applyProtection="1">
      <alignment horizontal="center" vertical="center" wrapText="1"/>
      <protection locked="0"/>
    </xf>
    <xf numFmtId="0" fontId="7" fillId="0" borderId="37" xfId="0" applyFont="1" applyFill="1" applyBorder="1" applyAlignment="1" applyProtection="1">
      <alignment horizontal="center" vertical="center" wrapText="1"/>
    </xf>
    <xf numFmtId="0" fontId="7" fillId="0" borderId="38" xfId="0" applyFont="1" applyFill="1" applyBorder="1" applyAlignment="1" applyProtection="1">
      <alignment horizontal="center" vertical="center" wrapText="1"/>
    </xf>
    <xf numFmtId="0" fontId="0" fillId="0" borderId="2"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4" fillId="9" borderId="21" xfId="0" applyFont="1" applyFill="1" applyBorder="1" applyAlignment="1" applyProtection="1">
      <alignment horizontal="left" vertical="center" wrapText="1"/>
      <protection locked="0"/>
    </xf>
    <xf numFmtId="0" fontId="4" fillId="9" borderId="22" xfId="0" applyFont="1" applyFill="1" applyBorder="1" applyAlignment="1" applyProtection="1">
      <alignment horizontal="left" vertical="center" wrapText="1"/>
      <protection locked="0"/>
    </xf>
    <xf numFmtId="0" fontId="7" fillId="8" borderId="3" xfId="0" applyFont="1" applyFill="1" applyBorder="1" applyAlignment="1" applyProtection="1">
      <alignment horizontal="left" vertical="center" wrapText="1"/>
    </xf>
    <xf numFmtId="0" fontId="7" fillId="8" borderId="8" xfId="0" applyFont="1" applyFill="1" applyBorder="1" applyAlignment="1" applyProtection="1">
      <alignment horizontal="left" vertical="center" wrapText="1"/>
    </xf>
    <xf numFmtId="0" fontId="1" fillId="10" borderId="3" xfId="0" applyFont="1" applyFill="1" applyBorder="1" applyAlignment="1" applyProtection="1">
      <alignment horizontal="left" vertical="center" wrapText="1"/>
    </xf>
    <xf numFmtId="0" fontId="1" fillId="10" borderId="2" xfId="0" applyFont="1" applyFill="1" applyBorder="1" applyAlignment="1" applyProtection="1">
      <alignment horizontal="left" vertical="center" wrapText="1"/>
    </xf>
    <xf numFmtId="0" fontId="1" fillId="10" borderId="8" xfId="0" applyFont="1" applyFill="1" applyBorder="1" applyAlignment="1" applyProtection="1">
      <alignment horizontal="left" vertical="center" wrapText="1"/>
    </xf>
    <xf numFmtId="0" fontId="0" fillId="11" borderId="3" xfId="0" applyFont="1" applyFill="1" applyBorder="1" applyAlignment="1" applyProtection="1">
      <alignment horizontal="left" vertical="center" wrapText="1"/>
      <protection locked="0"/>
    </xf>
    <xf numFmtId="0" fontId="0" fillId="11" borderId="2" xfId="0" applyFont="1" applyFill="1" applyBorder="1" applyAlignment="1" applyProtection="1">
      <alignment horizontal="left" vertical="center" wrapText="1"/>
      <protection locked="0"/>
    </xf>
    <xf numFmtId="0" fontId="0" fillId="11" borderId="8" xfId="0" applyFont="1" applyFill="1" applyBorder="1" applyAlignment="1" applyProtection="1">
      <alignment horizontal="left" vertical="center" wrapText="1"/>
      <protection locked="0"/>
    </xf>
    <xf numFmtId="0" fontId="0" fillId="11" borderId="3" xfId="0" applyFont="1" applyFill="1" applyBorder="1" applyAlignment="1" applyProtection="1">
      <alignment horizontal="left" vertical="center"/>
      <protection locked="0"/>
    </xf>
    <xf numFmtId="0" fontId="0" fillId="11" borderId="2" xfId="0" applyFont="1" applyFill="1" applyBorder="1" applyAlignment="1" applyProtection="1">
      <alignment horizontal="left" vertical="center"/>
      <protection locked="0"/>
    </xf>
    <xf numFmtId="0" fontId="0" fillId="11" borderId="8" xfId="0" applyFont="1" applyFill="1" applyBorder="1" applyAlignment="1" applyProtection="1">
      <alignment horizontal="left" vertical="center"/>
      <protection locked="0"/>
    </xf>
    <xf numFmtId="0" fontId="0" fillId="11" borderId="1" xfId="0" applyFont="1" applyFill="1" applyBorder="1" applyAlignment="1" applyProtection="1">
      <alignment horizontal="left" vertical="center"/>
      <protection locked="0"/>
    </xf>
    <xf numFmtId="0" fontId="1" fillId="10" borderId="1" xfId="0" applyFont="1" applyFill="1" applyBorder="1" applyAlignment="1" applyProtection="1">
      <alignment horizontal="right"/>
    </xf>
    <xf numFmtId="0" fontId="1" fillId="10" borderId="1" xfId="0" applyFont="1" applyFill="1" applyBorder="1" applyAlignment="1" applyProtection="1">
      <alignment horizontal="left" vertical="center"/>
    </xf>
    <xf numFmtId="0" fontId="0" fillId="11" borderId="1" xfId="0" applyFont="1" applyFill="1" applyBorder="1" applyAlignment="1" applyProtection="1">
      <alignment horizontal="left" vertical="center" wrapText="1"/>
      <protection locked="0"/>
    </xf>
    <xf numFmtId="14" fontId="0" fillId="11" borderId="1" xfId="0" applyNumberFormat="1" applyFont="1" applyFill="1" applyBorder="1" applyAlignment="1" applyProtection="1">
      <alignment horizontal="left" vertical="center"/>
      <protection locked="0"/>
    </xf>
    <xf numFmtId="0" fontId="2" fillId="3" borderId="3"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4" fillId="11" borderId="3" xfId="0" applyFont="1" applyFill="1" applyBorder="1" applyAlignment="1" applyProtection="1">
      <alignment horizontal="center" vertical="center" wrapText="1"/>
      <protection locked="0"/>
    </xf>
    <xf numFmtId="0" fontId="4" fillId="11" borderId="8" xfId="0" applyFont="1" applyFill="1" applyBorder="1" applyAlignment="1" applyProtection="1">
      <alignment horizontal="center" vertical="center" wrapText="1"/>
      <protection locked="0"/>
    </xf>
    <xf numFmtId="0" fontId="33" fillId="10" borderId="25" xfId="0" applyFont="1" applyFill="1" applyBorder="1" applyAlignment="1" applyProtection="1">
      <alignment horizontal="right" vertical="center" wrapText="1"/>
    </xf>
    <xf numFmtId="0" fontId="33" fillId="10" borderId="22" xfId="0" applyFont="1" applyFill="1" applyBorder="1" applyAlignment="1" applyProtection="1">
      <alignment horizontal="right" vertical="center" wrapText="1"/>
    </xf>
    <xf numFmtId="0" fontId="1" fillId="10" borderId="0" xfId="0" applyFont="1" applyFill="1" applyBorder="1" applyAlignment="1" applyProtection="1">
      <alignment horizontal="left" vertical="center" wrapText="1"/>
    </xf>
    <xf numFmtId="0" fontId="1" fillId="10" borderId="28" xfId="0" applyFont="1" applyFill="1" applyBorder="1" applyAlignment="1" applyProtection="1">
      <alignment horizontal="left" vertical="center" wrapText="1"/>
    </xf>
    <xf numFmtId="0" fontId="1" fillId="10" borderId="26" xfId="0" applyFont="1" applyFill="1" applyBorder="1" applyAlignment="1" applyProtection="1">
      <alignment horizontal="left" vertical="center" wrapText="1"/>
    </xf>
    <xf numFmtId="0" fontId="1" fillId="10" borderId="24" xfId="0" applyFont="1" applyFill="1" applyBorder="1" applyAlignment="1" applyProtection="1">
      <alignment horizontal="left" vertical="center" wrapText="1"/>
    </xf>
    <xf numFmtId="0" fontId="1" fillId="10" borderId="1" xfId="0" quotePrefix="1" applyFont="1" applyFill="1" applyBorder="1" applyAlignment="1" applyProtection="1">
      <alignment horizontal="left" vertical="center" wrapText="1"/>
    </xf>
    <xf numFmtId="0" fontId="1" fillId="10" borderId="1" xfId="0" applyFont="1" applyFill="1" applyBorder="1" applyAlignment="1" applyProtection="1">
      <alignment horizontal="left" vertical="center" wrapText="1"/>
    </xf>
    <xf numFmtId="0" fontId="0" fillId="11" borderId="1" xfId="0" applyFont="1" applyFill="1" applyBorder="1" applyAlignment="1" applyProtection="1">
      <alignment horizontal="center" vertical="center"/>
      <protection locked="0"/>
    </xf>
    <xf numFmtId="0" fontId="7" fillId="10" borderId="25" xfId="0" applyFont="1" applyFill="1" applyBorder="1" applyAlignment="1" applyProtection="1">
      <alignment horizontal="right" vertical="center"/>
    </xf>
    <xf numFmtId="0" fontId="7" fillId="10" borderId="22" xfId="0" applyFont="1" applyFill="1" applyBorder="1" applyAlignment="1" applyProtection="1">
      <alignment horizontal="right" vertical="center"/>
    </xf>
    <xf numFmtId="0" fontId="7" fillId="10" borderId="0" xfId="0" applyFont="1" applyFill="1" applyBorder="1" applyAlignment="1" applyProtection="1">
      <alignment horizontal="right" vertical="center"/>
    </xf>
    <xf numFmtId="0" fontId="7" fillId="10" borderId="28" xfId="0" applyFont="1" applyFill="1" applyBorder="1" applyAlignment="1" applyProtection="1">
      <alignment horizontal="right" vertical="center"/>
    </xf>
    <xf numFmtId="0" fontId="0" fillId="11" borderId="3" xfId="0" applyFont="1" applyFill="1" applyBorder="1" applyAlignment="1" applyProtection="1">
      <alignment horizontal="left" vertical="top"/>
      <protection locked="0"/>
    </xf>
    <xf numFmtId="0" fontId="0" fillId="11" borderId="2" xfId="0" applyFont="1" applyFill="1" applyBorder="1" applyAlignment="1" applyProtection="1">
      <alignment horizontal="left" vertical="top"/>
      <protection locked="0"/>
    </xf>
    <xf numFmtId="0" fontId="0" fillId="11" borderId="8" xfId="0" applyFont="1" applyFill="1" applyBorder="1" applyAlignment="1" applyProtection="1">
      <alignment horizontal="left" vertical="top"/>
      <protection locked="0"/>
    </xf>
    <xf numFmtId="0" fontId="11" fillId="11" borderId="3" xfId="0" applyFont="1" applyFill="1" applyBorder="1" applyAlignment="1" applyProtection="1">
      <alignment horizontal="center" vertical="center" wrapText="1"/>
    </xf>
    <xf numFmtId="0" fontId="11" fillId="11" borderId="2" xfId="0" applyFont="1" applyFill="1" applyBorder="1" applyAlignment="1" applyProtection="1">
      <alignment horizontal="center" vertical="center" wrapText="1"/>
    </xf>
    <xf numFmtId="0" fontId="11" fillId="11" borderId="8" xfId="0" applyFont="1" applyFill="1" applyBorder="1" applyAlignment="1" applyProtection="1">
      <alignment horizontal="center" vertical="center" wrapText="1"/>
    </xf>
    <xf numFmtId="0" fontId="6" fillId="0" borderId="9" xfId="0" applyFont="1" applyBorder="1" applyAlignment="1" applyProtection="1">
      <alignment horizontal="center" vertical="center" wrapText="1"/>
    </xf>
    <xf numFmtId="166" fontId="6" fillId="11" borderId="3" xfId="0" applyNumberFormat="1" applyFont="1" applyFill="1" applyBorder="1" applyAlignment="1" applyProtection="1">
      <alignment horizontal="center" vertical="center" wrapText="1"/>
    </xf>
    <xf numFmtId="166" fontId="6" fillId="11" borderId="8" xfId="0" applyNumberFormat="1" applyFont="1" applyFill="1" applyBorder="1" applyAlignment="1" applyProtection="1">
      <alignment horizontal="center" vertical="center" wrapText="1"/>
    </xf>
    <xf numFmtId="165" fontId="6" fillId="11" borderId="3" xfId="0" applyNumberFormat="1" applyFont="1" applyFill="1" applyBorder="1" applyAlignment="1" applyProtection="1">
      <alignment horizontal="center" vertical="center" wrapText="1"/>
    </xf>
    <xf numFmtId="165" fontId="6" fillId="11" borderId="8" xfId="0" applyNumberFormat="1" applyFont="1" applyFill="1" applyBorder="1" applyAlignment="1" applyProtection="1">
      <alignment horizontal="center" vertical="center" wrapText="1"/>
    </xf>
    <xf numFmtId="0" fontId="1" fillId="10" borderId="21" xfId="0" applyFont="1" applyFill="1" applyBorder="1" applyAlignment="1" applyProtection="1">
      <alignment horizontal="left" vertical="center" wrapText="1"/>
    </xf>
    <xf numFmtId="0" fontId="1" fillId="10" borderId="22" xfId="0" applyFont="1" applyFill="1" applyBorder="1" applyAlignment="1" applyProtection="1">
      <alignment horizontal="left" vertical="center" wrapText="1"/>
    </xf>
    <xf numFmtId="0" fontId="1" fillId="10" borderId="27" xfId="0" applyFont="1" applyFill="1" applyBorder="1" applyAlignment="1" applyProtection="1">
      <alignment horizontal="left" vertical="center" wrapText="1"/>
    </xf>
    <xf numFmtId="0" fontId="1" fillId="10" borderId="23" xfId="0" applyFont="1" applyFill="1" applyBorder="1" applyAlignment="1" applyProtection="1">
      <alignment horizontal="left" vertical="center" wrapText="1"/>
    </xf>
    <xf numFmtId="0" fontId="7" fillId="10" borderId="3" xfId="0" applyFont="1" applyFill="1" applyBorder="1" applyAlignment="1" applyProtection="1">
      <alignment horizontal="left" vertical="center"/>
    </xf>
    <xf numFmtId="0" fontId="7" fillId="10" borderId="8" xfId="0" applyFont="1" applyFill="1" applyBorder="1" applyAlignment="1" applyProtection="1">
      <alignment horizontal="left" vertical="center"/>
    </xf>
    <xf numFmtId="0" fontId="7" fillId="10" borderId="25" xfId="0" applyFont="1" applyFill="1" applyBorder="1" applyAlignment="1" applyProtection="1">
      <alignment horizontal="right" vertical="top" wrapText="1"/>
    </xf>
    <xf numFmtId="0" fontId="7" fillId="10" borderId="22" xfId="0" applyFont="1" applyFill="1" applyBorder="1" applyAlignment="1" applyProtection="1">
      <alignment horizontal="right" vertical="top" wrapText="1"/>
    </xf>
    <xf numFmtId="0" fontId="0" fillId="10" borderId="0" xfId="0" applyFill="1" applyBorder="1" applyAlignment="1" applyProtection="1">
      <alignment horizontal="right" vertical="top" wrapText="1"/>
    </xf>
    <xf numFmtId="0" fontId="0" fillId="10" borderId="28" xfId="0" applyFill="1" applyBorder="1" applyAlignment="1" applyProtection="1">
      <alignment horizontal="right" vertical="top" wrapText="1"/>
    </xf>
    <xf numFmtId="0" fontId="0" fillId="10" borderId="26" xfId="0" applyFill="1" applyBorder="1" applyAlignment="1" applyProtection="1">
      <alignment wrapText="1"/>
    </xf>
    <xf numFmtId="0" fontId="0" fillId="10" borderId="24" xfId="0" applyFill="1" applyBorder="1" applyAlignment="1" applyProtection="1">
      <alignment wrapText="1"/>
    </xf>
    <xf numFmtId="0" fontId="4" fillId="11" borderId="21" xfId="0" applyFont="1" applyFill="1" applyBorder="1" applyAlignment="1" applyProtection="1">
      <alignment horizontal="center" vertical="center" wrapText="1"/>
      <protection locked="0"/>
    </xf>
    <xf numFmtId="0" fontId="4" fillId="11" borderId="22" xfId="0" applyFont="1" applyFill="1" applyBorder="1" applyAlignment="1" applyProtection="1">
      <alignment horizontal="center" vertical="center" wrapText="1"/>
      <protection locked="0"/>
    </xf>
  </cellXfs>
  <cellStyles count="4">
    <cellStyle name="Hyperlink" xfId="1" builtinId="8"/>
    <cellStyle name="Neutral" xfId="3" builtinId="28"/>
    <cellStyle name="Normal" xfId="0" builtinId="0"/>
    <cellStyle name="Normal 2" xfId="2" xr:uid="{C5F1B754-77CB-4ED0-B34A-31287C6BE49F}"/>
  </cellStyles>
  <dxfs count="0"/>
  <tableStyles count="0" defaultTableStyle="TableStyleMedium2" defaultPivotStyle="PivotStyleLight16"/>
  <colors>
    <mruColors>
      <color rgb="FF009999"/>
      <color rgb="FF33CCCC"/>
      <color rgb="FF00CC99"/>
      <color rgb="FFCCCCFF"/>
      <color rgb="FF660066"/>
      <color rgb="FFCCECFF"/>
      <color rgb="FF008080"/>
      <color rgb="FF003399"/>
      <color rgb="FF0099CC"/>
      <color rgb="FF00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3:C5" totalsRowShown="0">
  <autoFilter ref="B3:C5" xr:uid="{00000000-0009-0000-0100-000001000000}"/>
  <tableColumns count="2">
    <tableColumn id="1" xr3:uid="{00000000-0010-0000-0000-000001000000}" name="Assessment no."/>
    <tableColumn id="2" xr3:uid="{00000000-0010-0000-0000-000002000000}" name="WLC reduction principles adopted"/>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ZeroCarbonPlanning@london.gov.uk" TargetMode="External"/><Relationship Id="rId2" Type="http://schemas.openxmlformats.org/officeDocument/2006/relationships/hyperlink" Target="mailto:ZeroCarbonPlanning@london.gov.uk" TargetMode="External"/><Relationship Id="rId1" Type="http://schemas.openxmlformats.org/officeDocument/2006/relationships/hyperlink" Target="https://www.london.gov.uk/what-we-do/planning/implementing-london-plan/planning-guidance/whole-life-cycle-carbon-assessments-guidance-pre-consultation-draft"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6"/>
  <sheetViews>
    <sheetView showGridLines="0" workbookViewId="0">
      <selection activeCell="B48" sqref="B48"/>
    </sheetView>
  </sheetViews>
  <sheetFormatPr defaultRowHeight="13.2" x14ac:dyDescent="0.25"/>
  <cols>
    <col min="12" max="12" width="16.88671875" customWidth="1"/>
    <col min="13" max="13" width="4.33203125" customWidth="1"/>
    <col min="14" max="14" width="3.5546875" customWidth="1"/>
  </cols>
  <sheetData>
    <row r="1" spans="1:15" s="1" customFormat="1" ht="26.25" customHeight="1" x14ac:dyDescent="0.4">
      <c r="A1" s="7" t="s">
        <v>0</v>
      </c>
      <c r="B1" s="3"/>
      <c r="C1" s="3"/>
      <c r="D1" s="3"/>
      <c r="E1" s="3"/>
      <c r="F1" s="3"/>
      <c r="G1" s="3"/>
      <c r="H1" s="3"/>
      <c r="I1" s="3"/>
      <c r="J1" s="3"/>
      <c r="K1" s="3"/>
      <c r="L1" s="3"/>
    </row>
    <row r="3" spans="1:15" x14ac:dyDescent="0.25">
      <c r="A3" s="8" t="s">
        <v>1</v>
      </c>
      <c r="B3" s="9"/>
      <c r="C3" s="9"/>
      <c r="D3" s="9"/>
      <c r="E3" s="9"/>
      <c r="F3" s="9"/>
      <c r="G3" s="9"/>
      <c r="H3" s="9"/>
      <c r="I3" s="9"/>
      <c r="J3" s="9"/>
      <c r="K3" s="9"/>
      <c r="L3" s="9"/>
      <c r="M3" s="5"/>
      <c r="N3" s="5"/>
      <c r="O3" s="5"/>
    </row>
    <row r="4" spans="1:15" ht="9.75" customHeight="1" x14ac:dyDescent="0.25">
      <c r="A4" s="4"/>
      <c r="B4" s="5"/>
      <c r="C4" s="5"/>
      <c r="D4" s="5"/>
      <c r="E4" s="5"/>
      <c r="F4" s="5"/>
      <c r="G4" s="5"/>
      <c r="H4" s="5"/>
      <c r="I4" s="5"/>
      <c r="J4" s="5"/>
      <c r="K4" s="5"/>
      <c r="L4" s="5"/>
    </row>
    <row r="5" spans="1:15" ht="12.75" customHeight="1" x14ac:dyDescent="0.25">
      <c r="A5" s="189" t="s">
        <v>2</v>
      </c>
      <c r="B5" s="189"/>
      <c r="C5" s="189"/>
      <c r="D5" s="189"/>
      <c r="E5" s="189"/>
      <c r="F5" s="189"/>
      <c r="G5" s="189"/>
      <c r="H5" s="189"/>
      <c r="I5" s="189"/>
      <c r="J5" s="189"/>
      <c r="K5" s="189"/>
      <c r="L5" s="189"/>
    </row>
    <row r="6" spans="1:15" ht="12.75" customHeight="1" x14ac:dyDescent="0.25">
      <c r="A6" s="189"/>
      <c r="B6" s="189"/>
      <c r="C6" s="189"/>
      <c r="D6" s="189"/>
      <c r="E6" s="189"/>
      <c r="F6" s="189"/>
      <c r="G6" s="189"/>
      <c r="H6" s="189"/>
      <c r="I6" s="189"/>
      <c r="J6" s="189"/>
      <c r="K6" s="189"/>
      <c r="L6" s="189"/>
    </row>
    <row r="7" spans="1:15" ht="12.75" customHeight="1" x14ac:dyDescent="0.25">
      <c r="A7" s="189"/>
      <c r="B7" s="189"/>
      <c r="C7" s="189"/>
      <c r="D7" s="189"/>
      <c r="E7" s="189"/>
      <c r="F7" s="189"/>
      <c r="G7" s="189"/>
      <c r="H7" s="189"/>
      <c r="I7" s="189"/>
      <c r="J7" s="189"/>
      <c r="K7" s="189"/>
      <c r="L7" s="189"/>
    </row>
    <row r="8" spans="1:15" ht="34.5" customHeight="1" x14ac:dyDescent="0.25">
      <c r="A8" s="192" t="s">
        <v>3</v>
      </c>
      <c r="B8" s="189"/>
      <c r="C8" s="189"/>
      <c r="D8" s="189"/>
      <c r="E8" s="189"/>
      <c r="F8" s="189"/>
      <c r="G8" s="189"/>
      <c r="H8" s="189"/>
      <c r="I8" s="189"/>
      <c r="J8" s="189"/>
      <c r="K8" s="189"/>
      <c r="L8" s="189"/>
    </row>
    <row r="9" spans="1:15" ht="15" customHeight="1" x14ac:dyDescent="0.25">
      <c r="A9" s="189" t="s">
        <v>4</v>
      </c>
      <c r="B9" s="189"/>
      <c r="C9" s="189"/>
      <c r="D9" s="189"/>
      <c r="E9" s="189"/>
      <c r="F9" s="189"/>
      <c r="G9" s="189"/>
      <c r="H9" s="189"/>
      <c r="I9" s="189"/>
      <c r="J9" s="189"/>
      <c r="K9" s="189"/>
      <c r="L9" s="189"/>
    </row>
    <row r="10" spans="1:15" ht="33" customHeight="1" x14ac:dyDescent="0.25">
      <c r="A10" s="189"/>
      <c r="B10" s="189"/>
      <c r="C10" s="189"/>
      <c r="D10" s="189"/>
      <c r="E10" s="189"/>
      <c r="F10" s="189"/>
      <c r="G10" s="189"/>
      <c r="H10" s="189"/>
      <c r="I10" s="189"/>
      <c r="J10" s="189"/>
      <c r="K10" s="189"/>
      <c r="L10" s="189"/>
    </row>
    <row r="11" spans="1:15" ht="15" customHeight="1" x14ac:dyDescent="0.25">
      <c r="A11" s="149" t="s">
        <v>5</v>
      </c>
      <c r="B11" s="148"/>
      <c r="C11" s="148"/>
      <c r="D11" s="146"/>
      <c r="E11" s="146"/>
      <c r="F11" s="146"/>
      <c r="G11" s="146"/>
      <c r="H11" s="146"/>
      <c r="I11" s="146"/>
      <c r="J11" s="146"/>
      <c r="K11" s="146"/>
      <c r="L11" s="146"/>
    </row>
    <row r="12" spans="1:15" x14ac:dyDescent="0.25">
      <c r="A12" s="189" t="s">
        <v>6</v>
      </c>
      <c r="B12" s="189"/>
      <c r="C12" s="189"/>
      <c r="D12" s="189"/>
      <c r="E12" s="189"/>
      <c r="F12" s="189"/>
      <c r="G12" s="189"/>
      <c r="H12" s="189"/>
      <c r="I12" s="189"/>
      <c r="J12" s="189"/>
      <c r="K12" s="189"/>
      <c r="L12" s="189"/>
    </row>
    <row r="13" spans="1:15" ht="35.25" customHeight="1" x14ac:dyDescent="0.25">
      <c r="A13" s="189"/>
      <c r="B13" s="189"/>
      <c r="C13" s="189"/>
      <c r="D13" s="189"/>
      <c r="E13" s="189"/>
      <c r="F13" s="189"/>
      <c r="G13" s="189"/>
      <c r="H13" s="189"/>
      <c r="I13" s="189"/>
      <c r="J13" s="189"/>
      <c r="K13" s="189"/>
      <c r="L13" s="189"/>
    </row>
    <row r="14" spans="1:15" x14ac:dyDescent="0.25">
      <c r="A14" s="149" t="s">
        <v>7</v>
      </c>
      <c r="B14" s="146"/>
      <c r="C14" s="146"/>
      <c r="D14" s="146"/>
      <c r="E14" s="146"/>
      <c r="F14" s="146"/>
      <c r="G14" s="146"/>
      <c r="H14" s="146"/>
      <c r="I14" s="146"/>
      <c r="J14" s="146"/>
      <c r="K14" s="146"/>
      <c r="L14" s="146"/>
    </row>
    <row r="15" spans="1:15" x14ac:dyDescent="0.25">
      <c r="A15" s="189" t="s">
        <v>8</v>
      </c>
      <c r="B15" s="189"/>
      <c r="C15" s="189"/>
      <c r="D15" s="189"/>
      <c r="E15" s="189"/>
      <c r="F15" s="189"/>
      <c r="G15" s="189"/>
      <c r="H15" s="189"/>
      <c r="I15" s="189"/>
      <c r="J15" s="189"/>
      <c r="K15" s="189"/>
      <c r="L15" s="189"/>
    </row>
    <row r="16" spans="1:15" ht="84" customHeight="1" x14ac:dyDescent="0.25">
      <c r="A16" s="189"/>
      <c r="B16" s="189"/>
      <c r="C16" s="189"/>
      <c r="D16" s="189"/>
      <c r="E16" s="189"/>
      <c r="F16" s="189"/>
      <c r="G16" s="189"/>
      <c r="H16" s="189"/>
      <c r="I16" s="189"/>
      <c r="J16" s="189"/>
      <c r="K16" s="189"/>
      <c r="L16" s="189"/>
    </row>
    <row r="17" spans="1:12" x14ac:dyDescent="0.25">
      <c r="A17" s="149" t="s">
        <v>9</v>
      </c>
      <c r="B17" s="146"/>
      <c r="C17" s="146"/>
      <c r="D17" s="146"/>
      <c r="E17" s="146"/>
      <c r="F17" s="146"/>
      <c r="G17" s="146"/>
      <c r="H17" s="146"/>
      <c r="I17" s="146"/>
      <c r="J17" s="146"/>
      <c r="K17" s="146"/>
      <c r="L17" s="146"/>
    </row>
    <row r="18" spans="1:12" x14ac:dyDescent="0.25">
      <c r="A18" s="189" t="s">
        <v>10</v>
      </c>
      <c r="B18" s="189"/>
      <c r="C18" s="189"/>
      <c r="D18" s="189"/>
      <c r="E18" s="189"/>
      <c r="F18" s="189"/>
      <c r="G18" s="189"/>
      <c r="H18" s="189"/>
      <c r="I18" s="189"/>
      <c r="J18" s="189"/>
      <c r="K18" s="189"/>
      <c r="L18" s="189"/>
    </row>
    <row r="19" spans="1:12" x14ac:dyDescent="0.25">
      <c r="A19" s="189"/>
      <c r="B19" s="189"/>
      <c r="C19" s="189"/>
      <c r="D19" s="189"/>
      <c r="E19" s="189"/>
      <c r="F19" s="189"/>
      <c r="G19" s="189"/>
      <c r="H19" s="189"/>
      <c r="I19" s="189"/>
      <c r="J19" s="189"/>
      <c r="K19" s="189"/>
      <c r="L19" s="189"/>
    </row>
    <row r="20" spans="1:12" ht="27.75" customHeight="1" x14ac:dyDescent="0.25">
      <c r="A20" s="189"/>
      <c r="B20" s="189"/>
      <c r="C20" s="189"/>
      <c r="D20" s="189"/>
      <c r="E20" s="189"/>
      <c r="F20" s="189"/>
      <c r="G20" s="189"/>
      <c r="H20" s="189"/>
      <c r="I20" s="189"/>
      <c r="J20" s="189"/>
      <c r="K20" s="189"/>
      <c r="L20" s="189"/>
    </row>
    <row r="21" spans="1:12" ht="14.25" customHeight="1" x14ac:dyDescent="0.25">
      <c r="A21" s="191" t="s">
        <v>11</v>
      </c>
      <c r="B21" s="191"/>
      <c r="C21" s="191"/>
      <c r="D21" s="191"/>
      <c r="E21" s="191"/>
      <c r="F21" s="191"/>
      <c r="G21" s="191"/>
      <c r="H21" s="191"/>
      <c r="I21" s="191"/>
      <c r="J21" s="191"/>
      <c r="K21" s="191"/>
      <c r="L21" s="191"/>
    </row>
    <row r="22" spans="1:12" x14ac:dyDescent="0.25">
      <c r="A22" s="147"/>
      <c r="B22" s="146"/>
      <c r="C22" s="146"/>
      <c r="D22" s="146"/>
      <c r="E22" s="146"/>
      <c r="F22" s="146"/>
      <c r="G22" s="146"/>
      <c r="H22" s="146"/>
      <c r="I22" s="146"/>
      <c r="J22" s="146"/>
      <c r="K22" s="146"/>
      <c r="L22" s="146"/>
    </row>
    <row r="23" spans="1:12" s="5" customFormat="1" ht="14.25" customHeight="1" x14ac:dyDescent="0.25">
      <c r="A23" s="8" t="s">
        <v>12</v>
      </c>
      <c r="B23" s="9"/>
      <c r="C23" s="9"/>
      <c r="D23" s="9"/>
      <c r="E23" s="9"/>
      <c r="F23" s="9"/>
      <c r="G23" s="9"/>
      <c r="H23" s="9"/>
      <c r="I23" s="9"/>
      <c r="J23" s="9"/>
      <c r="K23" s="9"/>
      <c r="L23" s="9"/>
    </row>
    <row r="24" spans="1:12" s="5" customFormat="1" ht="10.5" customHeight="1" x14ac:dyDescent="0.25">
      <c r="A24" s="150"/>
    </row>
    <row r="25" spans="1:12" s="5" customFormat="1" ht="14.25" customHeight="1" x14ac:dyDescent="0.25">
      <c r="A25" s="190" t="s">
        <v>13</v>
      </c>
      <c r="B25" s="190"/>
      <c r="C25" s="190"/>
      <c r="D25" s="190"/>
      <c r="E25" s="190"/>
      <c r="F25" s="190"/>
      <c r="G25" s="190"/>
      <c r="H25" s="190"/>
      <c r="I25" s="190"/>
      <c r="J25" s="190"/>
      <c r="K25" s="190"/>
      <c r="L25" s="190"/>
    </row>
    <row r="26" spans="1:12" x14ac:dyDescent="0.25">
      <c r="A26" s="6" t="s">
        <v>11</v>
      </c>
      <c r="B26" s="2"/>
      <c r="C26" s="2"/>
      <c r="D26" s="2"/>
      <c r="E26" s="2"/>
      <c r="F26" s="2"/>
      <c r="G26" s="2"/>
      <c r="H26" s="2"/>
      <c r="I26" s="2"/>
      <c r="J26" s="2"/>
      <c r="K26" s="2"/>
      <c r="L26" s="2"/>
    </row>
    <row r="27" spans="1:12" x14ac:dyDescent="0.25">
      <c r="A27" s="2"/>
      <c r="B27" s="2"/>
      <c r="C27" s="2"/>
      <c r="D27" s="2"/>
      <c r="E27" s="2"/>
      <c r="F27" s="2"/>
      <c r="G27" s="2"/>
      <c r="H27" s="2"/>
      <c r="I27" s="2"/>
      <c r="J27" s="2"/>
      <c r="K27" s="2"/>
      <c r="L27" s="2"/>
    </row>
    <row r="28" spans="1:12" x14ac:dyDescent="0.25">
      <c r="A28" s="2"/>
      <c r="B28" s="2"/>
      <c r="C28" s="2"/>
      <c r="D28" s="2"/>
      <c r="E28" s="2"/>
      <c r="F28" s="2"/>
      <c r="G28" s="2"/>
      <c r="H28" s="2"/>
      <c r="I28" s="2"/>
      <c r="J28" s="2"/>
      <c r="K28" s="2"/>
      <c r="L28" s="2"/>
    </row>
    <row r="29" spans="1:12" ht="12.75" customHeight="1" x14ac:dyDescent="0.25"/>
    <row r="30" spans="1:12" ht="13.5" customHeight="1" x14ac:dyDescent="0.25"/>
    <row r="32" spans="1:12" ht="12" customHeight="1" x14ac:dyDescent="0.25"/>
    <row r="33" ht="13.5" customHeight="1" x14ac:dyDescent="0.25"/>
    <row r="35" ht="14.25" customHeight="1" x14ac:dyDescent="0.25"/>
    <row r="36" ht="14.25" customHeight="1" x14ac:dyDescent="0.25"/>
  </sheetData>
  <sheetProtection algorithmName="SHA-512" hashValue="z2xv6gPfiRLjW/+IwSHTGEUH06R5uAAi/mjEg9EzEuvDE9tMsaFnm0XiSMs6BJHfOUdk6Rh2H1F7Z//kobrvag==" saltValue="+MIA6BWDQkNa0cGDk0G/Nw==" spinCount="100000" sheet="1" objects="1" scenarios="1" selectLockedCells="1" selectUnlockedCells="1"/>
  <mergeCells count="8">
    <mergeCell ref="A18:L20"/>
    <mergeCell ref="A25:L25"/>
    <mergeCell ref="A21:L21"/>
    <mergeCell ref="A5:L7"/>
    <mergeCell ref="A8:L8"/>
    <mergeCell ref="A9:L10"/>
    <mergeCell ref="A12:L13"/>
    <mergeCell ref="A15:L16"/>
  </mergeCells>
  <hyperlinks>
    <hyperlink ref="A8" r:id="rId1" xr:uid="{00000000-0004-0000-0000-000000000000}"/>
    <hyperlink ref="A26" r:id="rId2" xr:uid="{00000000-0004-0000-0000-000001000000}"/>
    <hyperlink ref="A21" r:id="rId3" xr:uid="{00000000-0004-0000-0000-000002000000}"/>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9999"/>
  </sheetPr>
  <dimension ref="A1:G27"/>
  <sheetViews>
    <sheetView showGridLines="0" zoomScaleNormal="100" workbookViewId="0">
      <selection activeCell="C9" sqref="C9"/>
    </sheetView>
  </sheetViews>
  <sheetFormatPr defaultColWidth="9.109375" defaultRowHeight="13.2" x14ac:dyDescent="0.25"/>
  <cols>
    <col min="1" max="1" width="3.88671875" style="71" customWidth="1"/>
    <col min="2" max="2" width="40.5546875" style="75" customWidth="1"/>
    <col min="3" max="4" width="26.33203125" style="76" customWidth="1"/>
    <col min="5" max="5" width="24.5546875" style="76" customWidth="1"/>
    <col min="6" max="6" width="69.88671875" style="76" customWidth="1"/>
    <col min="7" max="7" width="9.109375" style="67"/>
    <col min="8" max="8" width="18.109375" style="67" customWidth="1"/>
    <col min="9" max="13" width="15.33203125" style="67" customWidth="1"/>
    <col min="14" max="14" width="13.109375" style="67" bestFit="1" customWidth="1"/>
    <col min="15" max="18" width="9.109375" style="67"/>
    <col min="19" max="19" width="13" style="67" customWidth="1"/>
    <col min="20" max="20" width="15.5546875" style="67" customWidth="1"/>
    <col min="21" max="21" width="20.5546875" style="67" customWidth="1"/>
    <col min="22" max="26" width="9.109375" style="67"/>
    <col min="27" max="27" width="46" style="67" bestFit="1" customWidth="1"/>
    <col min="28" max="28" width="126.33203125" style="67" customWidth="1"/>
    <col min="29" max="16384" width="9.109375" style="67"/>
  </cols>
  <sheetData>
    <row r="1" spans="1:7" x14ac:dyDescent="0.25">
      <c r="A1" s="203" t="s">
        <v>14</v>
      </c>
      <c r="B1" s="204"/>
      <c r="C1" s="205"/>
      <c r="D1" s="205"/>
      <c r="E1" s="205"/>
      <c r="F1" s="206"/>
    </row>
    <row r="2" spans="1:7" ht="15.75" customHeight="1" x14ac:dyDescent="0.25">
      <c r="A2" s="200" t="s">
        <v>15</v>
      </c>
      <c r="B2" s="200"/>
      <c r="C2" s="201" t="s">
        <v>211</v>
      </c>
      <c r="D2" s="201"/>
      <c r="E2" s="201"/>
      <c r="F2" s="201"/>
    </row>
    <row r="3" spans="1:7" ht="15.75" customHeight="1" x14ac:dyDescent="0.25">
      <c r="A3" s="68"/>
      <c r="B3" s="151" t="s">
        <v>16</v>
      </c>
      <c r="C3" s="201"/>
      <c r="D3" s="201"/>
      <c r="E3" s="201"/>
      <c r="F3" s="201"/>
    </row>
    <row r="4" spans="1:7" ht="15.75" customHeight="1" x14ac:dyDescent="0.25">
      <c r="A4" s="200" t="s">
        <v>17</v>
      </c>
      <c r="B4" s="200"/>
      <c r="C4" s="201" t="s">
        <v>212</v>
      </c>
      <c r="D4" s="201"/>
      <c r="E4" s="201"/>
      <c r="F4" s="201"/>
    </row>
    <row r="5" spans="1:7" ht="57.45" customHeight="1" x14ac:dyDescent="0.25">
      <c r="A5" s="200" t="s">
        <v>18</v>
      </c>
      <c r="B5" s="200"/>
      <c r="C5" s="207" t="s">
        <v>213</v>
      </c>
      <c r="D5" s="207"/>
      <c r="E5" s="207"/>
      <c r="F5" s="207"/>
    </row>
    <row r="6" spans="1:7" ht="15.75" customHeight="1" x14ac:dyDescent="0.25">
      <c r="A6" s="200" t="s">
        <v>19</v>
      </c>
      <c r="B6" s="200"/>
      <c r="C6" s="201">
        <v>55461</v>
      </c>
      <c r="D6" s="201"/>
      <c r="E6" s="201"/>
      <c r="F6" s="201"/>
    </row>
    <row r="7" spans="1:7" s="69" customFormat="1" ht="15.75" customHeight="1" x14ac:dyDescent="0.25">
      <c r="A7" s="200" t="s">
        <v>20</v>
      </c>
      <c r="B7" s="200"/>
      <c r="C7" s="201" t="s">
        <v>214</v>
      </c>
      <c r="D7" s="201"/>
      <c r="E7" s="201"/>
      <c r="F7" s="201"/>
    </row>
    <row r="8" spans="1:7" s="69" customFormat="1" ht="15.75" customHeight="1" x14ac:dyDescent="0.25">
      <c r="A8" s="200" t="s">
        <v>21</v>
      </c>
      <c r="B8" s="200"/>
      <c r="C8" s="202">
        <v>44389</v>
      </c>
      <c r="D8" s="201"/>
      <c r="E8" s="201"/>
      <c r="F8" s="201"/>
      <c r="G8" s="70"/>
    </row>
    <row r="9" spans="1:7" ht="15.75" customHeight="1" x14ac:dyDescent="0.25">
      <c r="B9" s="67"/>
      <c r="C9" s="67"/>
      <c r="D9" s="67"/>
      <c r="E9" s="67"/>
      <c r="F9" s="67"/>
    </row>
    <row r="10" spans="1:7" s="73" customFormat="1" ht="42.75" customHeight="1" x14ac:dyDescent="0.25">
      <c r="A10" s="197" t="s">
        <v>22</v>
      </c>
      <c r="B10" s="197" t="s">
        <v>23</v>
      </c>
      <c r="C10" s="198" t="s">
        <v>24</v>
      </c>
      <c r="D10" s="199"/>
      <c r="E10" s="72" t="s">
        <v>25</v>
      </c>
      <c r="F10" s="72" t="s">
        <v>26</v>
      </c>
    </row>
    <row r="11" spans="1:7" ht="224.1" customHeight="1" x14ac:dyDescent="0.25">
      <c r="A11" s="68">
        <v>1</v>
      </c>
      <c r="B11" s="74" t="s">
        <v>27</v>
      </c>
      <c r="C11" s="194" t="s">
        <v>28</v>
      </c>
      <c r="D11" s="194"/>
      <c r="E11" s="165" t="s">
        <v>208</v>
      </c>
      <c r="F11" s="166" t="s">
        <v>215</v>
      </c>
    </row>
    <row r="12" spans="1:7" ht="292.8" customHeight="1" x14ac:dyDescent="0.25">
      <c r="A12" s="68">
        <v>2</v>
      </c>
      <c r="B12" s="74" t="s">
        <v>29</v>
      </c>
      <c r="C12" s="194" t="s">
        <v>30</v>
      </c>
      <c r="D12" s="194"/>
      <c r="E12" s="165" t="s">
        <v>208</v>
      </c>
      <c r="F12" s="167" t="s">
        <v>216</v>
      </c>
    </row>
    <row r="13" spans="1:7" ht="357.9" customHeight="1" x14ac:dyDescent="0.25">
      <c r="A13" s="68">
        <v>3</v>
      </c>
      <c r="B13" s="74" t="s">
        <v>31</v>
      </c>
      <c r="C13" s="194" t="s">
        <v>32</v>
      </c>
      <c r="D13" s="194"/>
      <c r="E13" s="165" t="s">
        <v>208</v>
      </c>
      <c r="F13" s="167" t="s">
        <v>217</v>
      </c>
    </row>
    <row r="14" spans="1:7" ht="382.8" x14ac:dyDescent="0.25">
      <c r="A14" s="68">
        <v>4</v>
      </c>
      <c r="B14" s="74" t="s">
        <v>33</v>
      </c>
      <c r="C14" s="194" t="s">
        <v>34</v>
      </c>
      <c r="D14" s="194"/>
      <c r="E14" s="165" t="s">
        <v>208</v>
      </c>
      <c r="F14" s="167" t="s">
        <v>218</v>
      </c>
    </row>
    <row r="15" spans="1:7" ht="54" customHeight="1" x14ac:dyDescent="0.25">
      <c r="A15" s="68">
        <v>5</v>
      </c>
      <c r="B15" s="74" t="s">
        <v>35</v>
      </c>
      <c r="C15" s="194" t="s">
        <v>36</v>
      </c>
      <c r="D15" s="194"/>
      <c r="E15" s="165" t="s">
        <v>208</v>
      </c>
      <c r="F15" s="167" t="s">
        <v>219</v>
      </c>
    </row>
    <row r="16" spans="1:7" ht="186" customHeight="1" x14ac:dyDescent="0.25">
      <c r="A16" s="68">
        <v>6</v>
      </c>
      <c r="B16" s="74" t="s">
        <v>37</v>
      </c>
      <c r="C16" s="194" t="s">
        <v>38</v>
      </c>
      <c r="D16" s="194"/>
      <c r="E16" s="165" t="s">
        <v>208</v>
      </c>
      <c r="F16" s="167" t="s">
        <v>220</v>
      </c>
    </row>
    <row r="17" spans="1:6" ht="147.9" customHeight="1" x14ac:dyDescent="0.25">
      <c r="A17" s="68">
        <v>7</v>
      </c>
      <c r="B17" s="74" t="s">
        <v>39</v>
      </c>
      <c r="C17" s="194" t="s">
        <v>40</v>
      </c>
      <c r="D17" s="194"/>
      <c r="E17" s="165" t="s">
        <v>208</v>
      </c>
      <c r="F17" s="167" t="s">
        <v>221</v>
      </c>
    </row>
    <row r="18" spans="1:6" ht="204" customHeight="1" x14ac:dyDescent="0.25">
      <c r="A18" s="68">
        <v>8</v>
      </c>
      <c r="B18" s="74" t="s">
        <v>41</v>
      </c>
      <c r="C18" s="194" t="s">
        <v>42</v>
      </c>
      <c r="D18" s="194"/>
      <c r="E18" s="165" t="s">
        <v>208</v>
      </c>
      <c r="F18" s="167" t="s">
        <v>222</v>
      </c>
    </row>
    <row r="19" spans="1:6" ht="254.55" customHeight="1" x14ac:dyDescent="0.25">
      <c r="A19" s="68">
        <v>9</v>
      </c>
      <c r="B19" s="74" t="s">
        <v>43</v>
      </c>
      <c r="C19" s="194" t="s">
        <v>44</v>
      </c>
      <c r="D19" s="194"/>
      <c r="E19" s="165" t="s">
        <v>208</v>
      </c>
      <c r="F19" s="167" t="s">
        <v>223</v>
      </c>
    </row>
    <row r="20" spans="1:6" ht="120.9" customHeight="1" x14ac:dyDescent="0.25">
      <c r="A20" s="68">
        <v>10</v>
      </c>
      <c r="B20" s="74" t="s">
        <v>45</v>
      </c>
      <c r="C20" s="194" t="s">
        <v>46</v>
      </c>
      <c r="D20" s="194"/>
      <c r="E20" s="165"/>
      <c r="F20" s="167" t="s">
        <v>224</v>
      </c>
    </row>
    <row r="21" spans="1:6" ht="85.5" customHeight="1" x14ac:dyDescent="0.25">
      <c r="A21" s="68">
        <v>11</v>
      </c>
      <c r="B21" s="74" t="s">
        <v>47</v>
      </c>
      <c r="C21" s="194" t="s">
        <v>48</v>
      </c>
      <c r="D21" s="194"/>
      <c r="E21" s="165" t="s">
        <v>208</v>
      </c>
      <c r="F21" s="167" t="s">
        <v>225</v>
      </c>
    </row>
    <row r="22" spans="1:6" ht="68.099999999999994" customHeight="1" x14ac:dyDescent="0.25">
      <c r="A22" s="68">
        <v>12</v>
      </c>
      <c r="B22" s="74" t="s">
        <v>49</v>
      </c>
      <c r="C22" s="194" t="s">
        <v>50</v>
      </c>
      <c r="D22" s="194"/>
      <c r="E22" s="165" t="s">
        <v>208</v>
      </c>
      <c r="F22" s="167" t="s">
        <v>226</v>
      </c>
    </row>
    <row r="23" spans="1:6" ht="82.8" customHeight="1" x14ac:dyDescent="0.25">
      <c r="A23" s="68">
        <v>13</v>
      </c>
      <c r="B23" s="74" t="s">
        <v>51</v>
      </c>
      <c r="C23" s="194" t="s">
        <v>52</v>
      </c>
      <c r="D23" s="194"/>
      <c r="E23" s="165" t="s">
        <v>208</v>
      </c>
      <c r="F23" s="167" t="s">
        <v>227</v>
      </c>
    </row>
    <row r="24" spans="1:6" ht="99.9" customHeight="1" x14ac:dyDescent="0.25">
      <c r="A24" s="68">
        <v>14</v>
      </c>
      <c r="B24" s="74" t="s">
        <v>53</v>
      </c>
      <c r="C24" s="194" t="s">
        <v>54</v>
      </c>
      <c r="D24" s="194"/>
      <c r="E24" s="165" t="s">
        <v>208</v>
      </c>
      <c r="F24" s="167" t="s">
        <v>228</v>
      </c>
    </row>
    <row r="25" spans="1:6" ht="83.55" customHeight="1" x14ac:dyDescent="0.25">
      <c r="A25" s="68">
        <v>15</v>
      </c>
      <c r="B25" s="74" t="s">
        <v>55</v>
      </c>
      <c r="C25" s="195" t="s">
        <v>56</v>
      </c>
      <c r="D25" s="196"/>
      <c r="E25" s="165" t="s">
        <v>208</v>
      </c>
      <c r="F25" s="167" t="s">
        <v>229</v>
      </c>
    </row>
    <row r="26" spans="1:6" ht="183" customHeight="1" x14ac:dyDescent="0.25">
      <c r="A26" s="68">
        <v>16</v>
      </c>
      <c r="B26" s="74" t="s">
        <v>57</v>
      </c>
      <c r="C26" s="194" t="s">
        <v>58</v>
      </c>
      <c r="D26" s="194"/>
      <c r="E26" s="165" t="s">
        <v>208</v>
      </c>
      <c r="F26" s="167" t="s">
        <v>230</v>
      </c>
    </row>
    <row r="27" spans="1:6" x14ac:dyDescent="0.25">
      <c r="B27" s="193"/>
      <c r="C27" s="193"/>
      <c r="D27" s="193"/>
      <c r="E27" s="193"/>
      <c r="F27" s="193"/>
    </row>
  </sheetData>
  <sheetProtection sheet="1" scenarios="1" formatCells="0" formatColumns="0" formatRows="0" insertColumns="0" insertRows="0" sort="0"/>
  <mergeCells count="34">
    <mergeCell ref="A5:B5"/>
    <mergeCell ref="A6:B6"/>
    <mergeCell ref="A1:B1"/>
    <mergeCell ref="C1:F1"/>
    <mergeCell ref="A2:B2"/>
    <mergeCell ref="C3:F3"/>
    <mergeCell ref="A4:B4"/>
    <mergeCell ref="C2:F2"/>
    <mergeCell ref="C5:F5"/>
    <mergeCell ref="C6:F6"/>
    <mergeCell ref="C4:F4"/>
    <mergeCell ref="A10:B10"/>
    <mergeCell ref="C10:D10"/>
    <mergeCell ref="C11:D11"/>
    <mergeCell ref="C12:D12"/>
    <mergeCell ref="A7:B7"/>
    <mergeCell ref="A8:B8"/>
    <mergeCell ref="C7:F7"/>
    <mergeCell ref="C8:F8"/>
    <mergeCell ref="B27:F27"/>
    <mergeCell ref="C13:D13"/>
    <mergeCell ref="C14:D14"/>
    <mergeCell ref="C15:D15"/>
    <mergeCell ref="C16:D16"/>
    <mergeCell ref="C17:D17"/>
    <mergeCell ref="C24:D24"/>
    <mergeCell ref="C26:D26"/>
    <mergeCell ref="C18:D18"/>
    <mergeCell ref="C19:D19"/>
    <mergeCell ref="C20:D20"/>
    <mergeCell ref="C21:D21"/>
    <mergeCell ref="C22:D22"/>
    <mergeCell ref="C23:D23"/>
    <mergeCell ref="C25:D25"/>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'Drop down list'!$C$4:$C$5</xm:f>
          </x14:formula1>
          <xm:sqref>E11:E26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6699"/>
  </sheetPr>
  <dimension ref="A1:AV131"/>
  <sheetViews>
    <sheetView showGridLines="0" topLeftCell="A9" zoomScale="80" zoomScaleNormal="80" workbookViewId="0">
      <selection activeCell="C49" sqref="C49"/>
    </sheetView>
  </sheetViews>
  <sheetFormatPr defaultColWidth="9.109375" defaultRowHeight="13.2" x14ac:dyDescent="0.25"/>
  <cols>
    <col min="1" max="1" width="14.33203125" style="71" customWidth="1"/>
    <col min="2" max="2" width="47.5546875" style="75" customWidth="1"/>
    <col min="3" max="4" width="26.33203125" style="76" customWidth="1"/>
    <col min="5" max="5" width="35.5546875" style="76" customWidth="1"/>
    <col min="6" max="6" width="27" style="76" customWidth="1"/>
    <col min="7" max="7" width="18" style="67" customWidth="1"/>
    <col min="8" max="8" width="16.6640625" style="67" customWidth="1"/>
    <col min="9" max="9" width="18.6640625" style="67" customWidth="1"/>
    <col min="10" max="10" width="27.5546875" style="67" customWidth="1"/>
    <col min="11" max="11" width="22.33203125" style="67" customWidth="1"/>
    <col min="12" max="13" width="19" style="67" customWidth="1"/>
    <col min="14" max="14" width="22" style="67" bestFit="1" customWidth="1"/>
    <col min="15" max="15" width="16.109375" style="71" customWidth="1"/>
    <col min="16" max="18" width="11" style="71" customWidth="1"/>
    <col min="19" max="19" width="14.88671875" style="67" customWidth="1"/>
    <col min="20" max="20" width="29.109375" style="67" customWidth="1"/>
    <col min="21" max="25" width="9.109375" style="67"/>
    <col min="26" max="26" width="46" style="67" bestFit="1" customWidth="1"/>
    <col min="27" max="27" width="126.33203125" style="67" customWidth="1"/>
    <col min="28" max="16384" width="9.109375" style="67"/>
  </cols>
  <sheetData>
    <row r="1" spans="1:47" x14ac:dyDescent="0.25">
      <c r="A1" s="208" t="s">
        <v>14</v>
      </c>
      <c r="B1" s="209"/>
      <c r="C1" s="210"/>
      <c r="D1" s="210"/>
      <c r="E1" s="210"/>
      <c r="F1" s="211"/>
    </row>
    <row r="2" spans="1:47" x14ac:dyDescent="0.25">
      <c r="A2" s="200" t="s">
        <v>15</v>
      </c>
      <c r="B2" s="200"/>
      <c r="C2" s="232"/>
      <c r="D2" s="232"/>
      <c r="E2" s="232"/>
      <c r="F2" s="232"/>
    </row>
    <row r="3" spans="1:47" x14ac:dyDescent="0.25">
      <c r="A3" s="223" t="s">
        <v>16</v>
      </c>
      <c r="B3" s="224"/>
      <c r="C3" s="232"/>
      <c r="D3" s="232"/>
      <c r="E3" s="232"/>
      <c r="F3" s="232"/>
    </row>
    <row r="4" spans="1:47" x14ac:dyDescent="0.25">
      <c r="A4" s="200" t="s">
        <v>17</v>
      </c>
      <c r="B4" s="200"/>
      <c r="C4" s="232" t="s">
        <v>59</v>
      </c>
      <c r="D4" s="232"/>
      <c r="E4" s="232"/>
      <c r="F4" s="232"/>
    </row>
    <row r="5" spans="1:47" ht="36" customHeight="1" x14ac:dyDescent="0.25">
      <c r="A5" s="200" t="s">
        <v>18</v>
      </c>
      <c r="B5" s="200"/>
      <c r="C5" s="231"/>
      <c r="D5" s="232"/>
      <c r="E5" s="232"/>
      <c r="F5" s="232"/>
    </row>
    <row r="6" spans="1:47" ht="15.6" x14ac:dyDescent="0.25">
      <c r="A6" s="200" t="s">
        <v>19</v>
      </c>
      <c r="B6" s="200"/>
      <c r="C6" s="232"/>
      <c r="D6" s="232"/>
      <c r="E6" s="232"/>
      <c r="F6" s="232"/>
    </row>
    <row r="7" spans="1:47" s="69" customFormat="1" x14ac:dyDescent="0.25">
      <c r="A7" s="200" t="s">
        <v>20</v>
      </c>
      <c r="B7" s="200"/>
      <c r="C7" s="232"/>
      <c r="D7" s="232"/>
      <c r="E7" s="232"/>
      <c r="F7" s="232"/>
      <c r="O7" s="77"/>
      <c r="P7" s="77"/>
      <c r="Q7" s="77"/>
      <c r="R7" s="77"/>
    </row>
    <row r="8" spans="1:47" s="69" customFormat="1" x14ac:dyDescent="0.25">
      <c r="A8" s="200" t="s">
        <v>60</v>
      </c>
      <c r="B8" s="200"/>
      <c r="C8" s="239"/>
      <c r="D8" s="232"/>
      <c r="E8" s="232"/>
      <c r="F8" s="232"/>
      <c r="G8" s="70"/>
      <c r="O8" s="77"/>
      <c r="P8" s="77"/>
      <c r="Q8" s="77"/>
      <c r="R8" s="77"/>
    </row>
    <row r="9" spans="1:47" x14ac:dyDescent="0.25">
      <c r="A9" s="200" t="s">
        <v>61</v>
      </c>
      <c r="B9" s="200"/>
      <c r="C9" s="232" t="s">
        <v>62</v>
      </c>
      <c r="D9" s="232"/>
      <c r="E9" s="232"/>
      <c r="F9" s="232"/>
      <c r="G9" s="78"/>
    </row>
    <row r="10" spans="1:47" ht="64.5" customHeight="1" x14ac:dyDescent="0.25">
      <c r="A10" s="223" t="s">
        <v>63</v>
      </c>
      <c r="B10" s="224"/>
      <c r="C10" s="240" t="s">
        <v>64</v>
      </c>
      <c r="D10" s="241"/>
      <c r="E10" s="241"/>
      <c r="F10" s="242"/>
      <c r="G10" s="78"/>
    </row>
    <row r="11" spans="1:47" ht="39" customHeight="1" x14ac:dyDescent="0.25">
      <c r="A11" s="200" t="s">
        <v>65</v>
      </c>
      <c r="B11" s="200"/>
      <c r="C11" s="231" t="s">
        <v>66</v>
      </c>
      <c r="D11" s="231"/>
      <c r="E11" s="231"/>
      <c r="F11" s="231"/>
      <c r="G11" s="79"/>
    </row>
    <row r="12" spans="1:47" x14ac:dyDescent="0.25">
      <c r="A12" s="200" t="s">
        <v>67</v>
      </c>
      <c r="B12" s="200"/>
      <c r="C12" s="232" t="s">
        <v>68</v>
      </c>
      <c r="D12" s="232"/>
      <c r="E12" s="232"/>
      <c r="F12" s="232"/>
      <c r="G12" s="79"/>
    </row>
    <row r="13" spans="1:47" x14ac:dyDescent="0.25">
      <c r="A13" s="223" t="s">
        <v>69</v>
      </c>
      <c r="B13" s="224"/>
      <c r="C13" s="233" t="s">
        <v>70</v>
      </c>
      <c r="D13" s="234"/>
      <c r="E13" s="234"/>
      <c r="F13" s="235"/>
      <c r="G13" s="79"/>
    </row>
    <row r="14" spans="1:47" s="80" customFormat="1" x14ac:dyDescent="0.25">
      <c r="A14" s="237"/>
      <c r="B14" s="237"/>
      <c r="C14" s="238"/>
      <c r="D14" s="238"/>
      <c r="E14" s="238"/>
      <c r="F14" s="238"/>
      <c r="G14" s="79"/>
      <c r="H14" s="67"/>
      <c r="I14" s="67"/>
      <c r="J14" s="67"/>
      <c r="K14" s="67"/>
      <c r="L14" s="67"/>
      <c r="M14" s="67"/>
      <c r="N14" s="67"/>
      <c r="O14" s="71"/>
      <c r="P14" s="71"/>
      <c r="Q14" s="71"/>
      <c r="R14" s="71"/>
      <c r="S14" s="67"/>
      <c r="T14" s="67"/>
      <c r="U14" s="67"/>
      <c r="V14" s="67"/>
      <c r="W14" s="67"/>
      <c r="X14" s="67"/>
      <c r="Y14" s="67"/>
      <c r="AB14" s="67"/>
      <c r="AC14" s="67"/>
      <c r="AD14" s="67"/>
      <c r="AE14" s="67"/>
      <c r="AF14" s="67"/>
      <c r="AG14" s="67"/>
      <c r="AH14" s="67"/>
      <c r="AI14" s="67"/>
      <c r="AJ14" s="67"/>
      <c r="AK14" s="67"/>
      <c r="AL14" s="67"/>
      <c r="AM14" s="67"/>
      <c r="AN14" s="67"/>
      <c r="AO14" s="67"/>
      <c r="AP14" s="67"/>
      <c r="AQ14" s="67"/>
      <c r="AR14" s="67"/>
      <c r="AS14" s="67"/>
      <c r="AT14" s="67"/>
      <c r="AU14" s="67"/>
    </row>
    <row r="15" spans="1:47" ht="12.75" customHeight="1" x14ac:dyDescent="0.25">
      <c r="A15" s="237"/>
      <c r="B15" s="237"/>
      <c r="C15" s="238"/>
      <c r="D15" s="238"/>
      <c r="E15" s="238"/>
      <c r="F15" s="238"/>
      <c r="G15" s="79"/>
    </row>
    <row r="16" spans="1:47" ht="52.5" customHeight="1" x14ac:dyDescent="0.25">
      <c r="A16" s="220" t="s">
        <v>71</v>
      </c>
      <c r="B16" s="221"/>
      <c r="C16" s="221"/>
      <c r="D16" s="221"/>
      <c r="E16" s="221"/>
      <c r="F16" s="221"/>
      <c r="G16" s="222"/>
      <c r="I16" s="333" t="s">
        <v>72</v>
      </c>
      <c r="J16" s="334"/>
      <c r="K16" s="334"/>
      <c r="L16" s="334"/>
      <c r="M16" s="334"/>
      <c r="N16" s="334"/>
      <c r="O16" s="335"/>
    </row>
    <row r="17" spans="1:18" s="73" customFormat="1" ht="33.75" customHeight="1" x14ac:dyDescent="0.25">
      <c r="A17" s="225"/>
      <c r="B17" s="226"/>
      <c r="C17" s="81" t="s">
        <v>73</v>
      </c>
      <c r="D17" s="81" t="s">
        <v>74</v>
      </c>
      <c r="E17" s="81" t="s">
        <v>75</v>
      </c>
      <c r="F17" s="81" t="s">
        <v>76</v>
      </c>
      <c r="G17" s="81" t="s">
        <v>77</v>
      </c>
      <c r="I17" s="225"/>
      <c r="J17" s="226"/>
      <c r="K17" s="81" t="s">
        <v>73</v>
      </c>
      <c r="L17" s="81" t="s">
        <v>74</v>
      </c>
      <c r="M17" s="81" t="s">
        <v>75</v>
      </c>
      <c r="N17" s="81" t="s">
        <v>76</v>
      </c>
      <c r="O17" s="81" t="s">
        <v>77</v>
      </c>
      <c r="P17" s="76"/>
      <c r="Q17" s="76"/>
      <c r="R17" s="76"/>
    </row>
    <row r="18" spans="1:18" s="73" customFormat="1" ht="33.75" customHeight="1" x14ac:dyDescent="0.25">
      <c r="A18" s="227" t="s">
        <v>78</v>
      </c>
      <c r="B18" s="228"/>
      <c r="C18" s="58">
        <f>C94+D94+E94+F94</f>
        <v>0</v>
      </c>
      <c r="D18" s="58">
        <f>G94+H94+I94+J94+K94</f>
        <v>0</v>
      </c>
      <c r="E18" s="58" t="e">
        <f>L94+N94</f>
        <v>#VALUE!</v>
      </c>
      <c r="F18" s="58">
        <f>O94+P94+Q94+R94</f>
        <v>0</v>
      </c>
      <c r="G18" s="58">
        <f>T94</f>
        <v>0</v>
      </c>
      <c r="I18" s="227" t="s">
        <v>78</v>
      </c>
      <c r="J18" s="228"/>
      <c r="K18" s="58">
        <f>C126+D126+E126+F126</f>
        <v>0</v>
      </c>
      <c r="L18" s="58">
        <f>G126+H126+I126+J126+K126</f>
        <v>0</v>
      </c>
      <c r="M18" s="58" t="e">
        <f>L126+N126</f>
        <v>#VALUE!</v>
      </c>
      <c r="N18" s="58">
        <f>O126+P126+Q126+R126</f>
        <v>0</v>
      </c>
      <c r="O18" s="58">
        <f>T126</f>
        <v>0</v>
      </c>
      <c r="P18" s="76"/>
      <c r="Q18" s="76"/>
      <c r="R18" s="76"/>
    </row>
    <row r="19" spans="1:18" ht="33.75" customHeight="1" x14ac:dyDescent="0.25">
      <c r="A19" s="215" t="s">
        <v>79</v>
      </c>
      <c r="B19" s="216"/>
      <c r="C19" s="10" t="e">
        <f>C18/$C$6</f>
        <v>#DIV/0!</v>
      </c>
      <c r="D19" s="10" t="e">
        <f t="shared" ref="D19" si="0">D18/$C$6</f>
        <v>#DIV/0!</v>
      </c>
      <c r="E19" s="10" t="e">
        <f>E18/$C$6</f>
        <v>#VALUE!</v>
      </c>
      <c r="F19" s="10" t="e">
        <f>F18/$C$6</f>
        <v>#DIV/0!</v>
      </c>
      <c r="G19" s="10" t="e">
        <f>G18/$C$6</f>
        <v>#DIV/0!</v>
      </c>
      <c r="I19" s="215" t="s">
        <v>79</v>
      </c>
      <c r="J19" s="216"/>
      <c r="K19" s="10" t="e">
        <f>K18/$C$6</f>
        <v>#DIV/0!</v>
      </c>
      <c r="L19" s="10" t="e">
        <f t="shared" ref="L19" si="1">L18/$C$6</f>
        <v>#DIV/0!</v>
      </c>
      <c r="M19" s="10" t="e">
        <f>M18/$C$6</f>
        <v>#VALUE!</v>
      </c>
      <c r="N19" s="10" t="e">
        <f t="shared" ref="N19" si="2">N18/$C$6</f>
        <v>#DIV/0!</v>
      </c>
      <c r="O19" s="10" t="e">
        <f t="shared" ref="O19" si="3">O18/$C$6</f>
        <v>#DIV/0!</v>
      </c>
      <c r="P19" s="82"/>
      <c r="Q19" s="82"/>
    </row>
    <row r="20" spans="1:18" ht="69" customHeight="1" x14ac:dyDescent="0.25">
      <c r="A20" s="229" t="s">
        <v>80</v>
      </c>
      <c r="B20" s="230"/>
      <c r="C20" s="217" t="s">
        <v>81</v>
      </c>
      <c r="D20" s="218"/>
      <c r="E20" s="218"/>
      <c r="F20" s="218"/>
      <c r="G20" s="219"/>
      <c r="I20" s="229" t="s">
        <v>82</v>
      </c>
      <c r="J20" s="230"/>
      <c r="K20" s="217" t="s">
        <v>83</v>
      </c>
      <c r="L20" s="218"/>
      <c r="M20" s="218"/>
      <c r="N20" s="218"/>
      <c r="O20" s="219"/>
      <c r="P20" s="82"/>
      <c r="Q20" s="82"/>
    </row>
    <row r="21" spans="1:18" ht="15.75" customHeight="1" x14ac:dyDescent="0.25">
      <c r="A21" s="83"/>
      <c r="B21" s="83"/>
      <c r="C21" s="84"/>
      <c r="D21" s="84"/>
      <c r="E21" s="84"/>
      <c r="F21" s="84"/>
      <c r="G21" s="85"/>
      <c r="H21" s="86"/>
      <c r="I21" s="86"/>
      <c r="J21" s="82"/>
      <c r="K21" s="82"/>
      <c r="L21" s="82"/>
      <c r="M21" s="82"/>
      <c r="N21" s="87"/>
      <c r="O21" s="82"/>
      <c r="P21" s="82"/>
      <c r="Q21" s="82"/>
    </row>
    <row r="22" spans="1:18" ht="79.95" customHeight="1" x14ac:dyDescent="0.25">
      <c r="A22" s="236" t="s">
        <v>84</v>
      </c>
      <c r="B22" s="236"/>
      <c r="C22" s="231"/>
      <c r="D22" s="231"/>
      <c r="E22" s="231"/>
      <c r="F22" s="231"/>
      <c r="G22" s="79"/>
      <c r="H22" s="86"/>
      <c r="I22" s="86"/>
      <c r="J22" s="82"/>
      <c r="K22" s="82"/>
      <c r="L22" s="82"/>
      <c r="M22" s="82"/>
      <c r="N22" s="87"/>
      <c r="O22" s="82"/>
      <c r="P22" s="82"/>
      <c r="Q22" s="82"/>
    </row>
    <row r="23" spans="1:18" s="90" customFormat="1" x14ac:dyDescent="0.25">
      <c r="A23" s="88"/>
      <c r="B23" s="88"/>
      <c r="C23" s="89"/>
      <c r="D23" s="84"/>
      <c r="E23" s="84"/>
      <c r="F23" s="89"/>
      <c r="G23" s="85"/>
      <c r="H23" s="86"/>
      <c r="I23" s="86"/>
      <c r="J23" s="82"/>
      <c r="K23" s="82"/>
      <c r="L23" s="82"/>
      <c r="M23" s="82"/>
      <c r="N23" s="87"/>
      <c r="O23" s="82"/>
      <c r="P23" s="82"/>
      <c r="Q23" s="82"/>
      <c r="R23" s="84"/>
    </row>
    <row r="24" spans="1:18" ht="33" customHeight="1" x14ac:dyDescent="0.25">
      <c r="A24" s="265" t="s">
        <v>85</v>
      </c>
      <c r="B24" s="266"/>
      <c r="C24" s="269" t="s">
        <v>86</v>
      </c>
      <c r="D24" s="269"/>
      <c r="E24" s="269"/>
      <c r="F24" s="91" t="s">
        <v>87</v>
      </c>
      <c r="G24" s="79"/>
      <c r="H24" s="86"/>
      <c r="I24" s="86"/>
      <c r="J24" s="82"/>
      <c r="K24" s="82"/>
      <c r="L24" s="82"/>
      <c r="M24" s="82"/>
      <c r="N24" s="87"/>
      <c r="O24" s="82"/>
      <c r="P24" s="82"/>
      <c r="Q24" s="82"/>
    </row>
    <row r="25" spans="1:18" ht="24.75" customHeight="1" x14ac:dyDescent="0.25">
      <c r="A25" s="265"/>
      <c r="B25" s="266"/>
      <c r="C25" s="231" t="s">
        <v>88</v>
      </c>
      <c r="D25" s="231"/>
      <c r="E25" s="231"/>
      <c r="F25" s="157"/>
      <c r="G25" s="79"/>
      <c r="H25" s="86"/>
      <c r="I25" s="86"/>
      <c r="J25" s="92"/>
      <c r="K25" s="92"/>
      <c r="L25" s="92"/>
      <c r="M25" s="92"/>
      <c r="N25" s="87"/>
      <c r="O25" s="82"/>
      <c r="P25" s="82"/>
      <c r="Q25" s="82"/>
    </row>
    <row r="26" spans="1:18" ht="12.75" customHeight="1" x14ac:dyDescent="0.25">
      <c r="A26" s="265"/>
      <c r="B26" s="266"/>
      <c r="C26" s="270"/>
      <c r="D26" s="270"/>
      <c r="E26" s="270"/>
      <c r="F26" s="157"/>
      <c r="G26" s="79"/>
      <c r="H26" s="86"/>
      <c r="I26" s="86"/>
      <c r="J26" s="82"/>
      <c r="K26" s="82"/>
      <c r="L26" s="82"/>
      <c r="M26" s="82"/>
      <c r="N26" s="87"/>
      <c r="O26" s="82"/>
      <c r="P26" s="82"/>
      <c r="Q26" s="82"/>
    </row>
    <row r="27" spans="1:18" s="73" customFormat="1" x14ac:dyDescent="0.25">
      <c r="A27" s="267"/>
      <c r="B27" s="268"/>
      <c r="C27" s="232"/>
      <c r="D27" s="232"/>
      <c r="E27" s="232"/>
      <c r="F27" s="157"/>
      <c r="G27" s="79"/>
      <c r="H27" s="86"/>
      <c r="I27" s="86"/>
      <c r="J27" s="92"/>
      <c r="K27" s="92"/>
      <c r="L27" s="92"/>
      <c r="M27" s="92"/>
      <c r="N27" s="87"/>
      <c r="O27" s="82"/>
      <c r="P27" s="82"/>
      <c r="Q27" s="82"/>
      <c r="R27" s="76"/>
    </row>
    <row r="28" spans="1:18" s="96" customFormat="1" x14ac:dyDescent="0.25">
      <c r="A28" s="93"/>
      <c r="B28" s="93"/>
      <c r="C28" s="94"/>
      <c r="D28" s="94"/>
      <c r="E28" s="94"/>
      <c r="F28" s="95"/>
      <c r="G28" s="85"/>
      <c r="O28" s="94"/>
      <c r="P28" s="94"/>
      <c r="Q28" s="94"/>
      <c r="R28" s="94"/>
    </row>
    <row r="29" spans="1:18" s="73" customFormat="1" ht="30" x14ac:dyDescent="0.25">
      <c r="A29" s="265" t="s">
        <v>89</v>
      </c>
      <c r="B29" s="266"/>
      <c r="C29" s="269" t="s">
        <v>90</v>
      </c>
      <c r="D29" s="269"/>
      <c r="E29" s="269"/>
      <c r="F29" s="91" t="s">
        <v>91</v>
      </c>
      <c r="G29" s="79"/>
      <c r="O29" s="76"/>
      <c r="P29" s="76"/>
      <c r="Q29" s="76"/>
      <c r="R29" s="76"/>
    </row>
    <row r="30" spans="1:18" s="73" customFormat="1" ht="12.75" customHeight="1" x14ac:dyDescent="0.25">
      <c r="A30" s="265"/>
      <c r="B30" s="266"/>
      <c r="C30" s="232" t="s">
        <v>92</v>
      </c>
      <c r="D30" s="232"/>
      <c r="E30" s="232"/>
      <c r="F30" s="19"/>
      <c r="G30" s="79"/>
      <c r="O30" s="76"/>
      <c r="P30" s="76"/>
      <c r="Q30" s="76"/>
      <c r="R30" s="76"/>
    </row>
    <row r="31" spans="1:18" x14ac:dyDescent="0.25">
      <c r="A31" s="265"/>
      <c r="B31" s="266"/>
      <c r="C31" s="270"/>
      <c r="D31" s="270"/>
      <c r="E31" s="270"/>
      <c r="F31" s="19"/>
    </row>
    <row r="32" spans="1:18" x14ac:dyDescent="0.25">
      <c r="A32" s="265"/>
      <c r="B32" s="266"/>
      <c r="C32" s="271"/>
      <c r="D32" s="272"/>
      <c r="E32" s="273"/>
      <c r="F32" s="19"/>
      <c r="J32" s="73"/>
      <c r="K32" s="73"/>
      <c r="L32" s="73"/>
    </row>
    <row r="33" spans="1:48" x14ac:dyDescent="0.25">
      <c r="A33" s="265"/>
      <c r="B33" s="266"/>
      <c r="C33" s="271"/>
      <c r="D33" s="272"/>
      <c r="E33" s="273"/>
      <c r="F33" s="19"/>
      <c r="J33" s="73"/>
      <c r="K33" s="73"/>
      <c r="L33" s="73"/>
    </row>
    <row r="34" spans="1:48" x14ac:dyDescent="0.25">
      <c r="A34" s="265"/>
      <c r="B34" s="266"/>
      <c r="C34" s="271"/>
      <c r="D34" s="272"/>
      <c r="E34" s="273"/>
      <c r="F34" s="19"/>
      <c r="J34" s="73"/>
      <c r="K34" s="73"/>
      <c r="L34" s="73"/>
    </row>
    <row r="35" spans="1:48" x14ac:dyDescent="0.25">
      <c r="A35" s="265"/>
      <c r="B35" s="266"/>
      <c r="C35" s="271"/>
      <c r="D35" s="272"/>
      <c r="E35" s="273"/>
      <c r="F35" s="19"/>
      <c r="J35" s="73"/>
      <c r="K35" s="73"/>
      <c r="L35" s="73"/>
    </row>
    <row r="36" spans="1:48" x14ac:dyDescent="0.25">
      <c r="A36" s="265"/>
      <c r="B36" s="266"/>
      <c r="C36" s="271"/>
      <c r="D36" s="272"/>
      <c r="E36" s="273"/>
      <c r="F36" s="19"/>
      <c r="J36" s="73"/>
      <c r="K36" s="73"/>
      <c r="L36" s="73"/>
    </row>
    <row r="37" spans="1:48" x14ac:dyDescent="0.25">
      <c r="B37" s="193"/>
      <c r="C37" s="193"/>
      <c r="D37" s="193"/>
      <c r="E37" s="193"/>
      <c r="F37" s="193"/>
    </row>
    <row r="38" spans="1:48" s="80" customFormat="1" x14ac:dyDescent="0.25">
      <c r="A38" s="67"/>
      <c r="B38" s="256"/>
      <c r="C38" s="256"/>
      <c r="D38" s="256"/>
      <c r="E38" s="256"/>
      <c r="F38" s="256"/>
      <c r="G38" s="67"/>
      <c r="H38" s="67"/>
      <c r="I38" s="67"/>
      <c r="J38" s="67"/>
      <c r="K38" s="67"/>
      <c r="L38" s="67"/>
      <c r="M38" s="67"/>
      <c r="N38" s="67"/>
      <c r="O38" s="71"/>
      <c r="P38" s="71"/>
      <c r="Q38" s="71"/>
      <c r="R38" s="71"/>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row>
    <row r="39" spans="1:48" s="80" customFormat="1" ht="27.75" customHeight="1" x14ac:dyDescent="0.25">
      <c r="A39" s="236" t="s">
        <v>93</v>
      </c>
      <c r="B39" s="236"/>
      <c r="C39" s="261" t="s">
        <v>94</v>
      </c>
      <c r="D39" s="279"/>
      <c r="E39" s="274" t="s">
        <v>95</v>
      </c>
      <c r="F39" s="257" t="s">
        <v>96</v>
      </c>
      <c r="G39" s="258"/>
      <c r="H39" s="261" t="s">
        <v>97</v>
      </c>
      <c r="I39" s="262"/>
      <c r="J39" s="67"/>
      <c r="K39" s="67"/>
      <c r="L39" s="67"/>
      <c r="M39" s="67"/>
      <c r="N39" s="71"/>
      <c r="O39" s="71"/>
      <c r="P39" s="71"/>
      <c r="Q39" s="71"/>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row>
    <row r="40" spans="1:48" s="80" customFormat="1" ht="42" customHeight="1" x14ac:dyDescent="0.25">
      <c r="A40" s="263" t="s">
        <v>98</v>
      </c>
      <c r="B40" s="264"/>
      <c r="C40" s="97" t="s">
        <v>99</v>
      </c>
      <c r="D40" s="97" t="s">
        <v>100</v>
      </c>
      <c r="E40" s="275"/>
      <c r="F40" s="259"/>
      <c r="G40" s="260"/>
      <c r="H40" s="97" t="s">
        <v>101</v>
      </c>
      <c r="I40" s="97" t="s">
        <v>102</v>
      </c>
      <c r="J40" s="67"/>
      <c r="K40" s="67"/>
      <c r="L40" s="67"/>
      <c r="M40" s="67"/>
      <c r="N40" s="71"/>
      <c r="O40" s="71"/>
      <c r="P40" s="71"/>
      <c r="Q40" s="71"/>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row>
    <row r="41" spans="1:48" s="80" customFormat="1" ht="52.8" x14ac:dyDescent="0.25">
      <c r="A41" s="243" t="s">
        <v>103</v>
      </c>
      <c r="B41" s="244"/>
      <c r="C41" s="98" t="s">
        <v>104</v>
      </c>
      <c r="D41" s="99" t="s">
        <v>105</v>
      </c>
      <c r="E41" s="276" t="s">
        <v>106</v>
      </c>
      <c r="F41" s="247" t="s">
        <v>107</v>
      </c>
      <c r="G41" s="248"/>
      <c r="H41" s="99" t="s">
        <v>108</v>
      </c>
      <c r="I41" s="99" t="s">
        <v>109</v>
      </c>
      <c r="J41" s="67"/>
      <c r="K41" s="67"/>
      <c r="L41" s="67"/>
      <c r="M41" s="67"/>
      <c r="N41" s="71"/>
      <c r="O41" s="71"/>
      <c r="P41" s="71"/>
      <c r="Q41" s="71"/>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row>
    <row r="42" spans="1:48" s="80" customFormat="1" x14ac:dyDescent="0.25">
      <c r="A42" s="245"/>
      <c r="B42" s="246"/>
      <c r="C42" s="100" t="s">
        <v>110</v>
      </c>
      <c r="D42" s="99" t="s">
        <v>111</v>
      </c>
      <c r="E42" s="277"/>
      <c r="F42" s="249"/>
      <c r="G42" s="250"/>
      <c r="H42" s="99" t="s">
        <v>112</v>
      </c>
      <c r="I42" s="99" t="s">
        <v>113</v>
      </c>
      <c r="J42" s="67"/>
      <c r="K42" s="67"/>
      <c r="L42" s="67"/>
      <c r="M42" s="67"/>
      <c r="N42" s="71"/>
      <c r="O42" s="71"/>
      <c r="P42" s="71"/>
      <c r="Q42" s="71"/>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row>
    <row r="43" spans="1:48" s="80" customFormat="1" x14ac:dyDescent="0.25">
      <c r="A43" s="245"/>
      <c r="B43" s="246"/>
      <c r="C43" s="100" t="s">
        <v>114</v>
      </c>
      <c r="D43" s="160" t="s">
        <v>115</v>
      </c>
      <c r="E43" s="278"/>
      <c r="F43" s="251"/>
      <c r="G43" s="252"/>
      <c r="H43" s="160" t="s">
        <v>108</v>
      </c>
      <c r="I43" s="160" t="s">
        <v>108</v>
      </c>
      <c r="J43" s="67"/>
      <c r="K43" s="67"/>
      <c r="L43" s="67"/>
      <c r="M43" s="67"/>
      <c r="N43" s="71"/>
      <c r="O43" s="71"/>
      <c r="P43" s="71"/>
      <c r="Q43" s="71"/>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row>
    <row r="44" spans="1:48" s="80" customFormat="1" ht="26.4" x14ac:dyDescent="0.25">
      <c r="A44" s="101">
        <v>0.1</v>
      </c>
      <c r="B44" s="102" t="s">
        <v>116</v>
      </c>
      <c r="C44" s="11"/>
      <c r="D44" s="17"/>
      <c r="E44" s="253"/>
      <c r="F44" s="280"/>
      <c r="G44" s="281"/>
      <c r="H44" s="15"/>
      <c r="I44" s="15"/>
      <c r="J44" s="67"/>
      <c r="K44" s="67"/>
      <c r="L44" s="67"/>
      <c r="M44" s="67"/>
      <c r="N44" s="71"/>
      <c r="O44" s="71"/>
      <c r="P44" s="71"/>
      <c r="Q44" s="71"/>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row>
    <row r="45" spans="1:48" s="80" customFormat="1" ht="22.5" customHeight="1" x14ac:dyDescent="0.25">
      <c r="A45" s="103">
        <v>0.2</v>
      </c>
      <c r="B45" s="104" t="s">
        <v>117</v>
      </c>
      <c r="C45" s="12"/>
      <c r="D45" s="18"/>
      <c r="E45" s="254"/>
      <c r="F45" s="280"/>
      <c r="G45" s="281"/>
      <c r="H45" s="15"/>
      <c r="I45" s="15"/>
      <c r="J45" s="67"/>
      <c r="K45" s="67"/>
      <c r="L45" s="67"/>
      <c r="M45" s="67"/>
      <c r="N45" s="71"/>
      <c r="O45" s="71"/>
      <c r="P45" s="71"/>
      <c r="Q45" s="71"/>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row>
    <row r="46" spans="1:48" s="80" customFormat="1" ht="22.5" customHeight="1" x14ac:dyDescent="0.25">
      <c r="A46" s="103">
        <v>0.3</v>
      </c>
      <c r="B46" s="104" t="s">
        <v>118</v>
      </c>
      <c r="C46" s="12"/>
      <c r="D46" s="18"/>
      <c r="E46" s="254"/>
      <c r="F46" s="280"/>
      <c r="G46" s="281"/>
      <c r="H46" s="15"/>
      <c r="I46" s="15"/>
      <c r="J46" s="67"/>
      <c r="K46" s="67"/>
      <c r="L46" s="67"/>
      <c r="M46" s="67"/>
      <c r="N46" s="71"/>
      <c r="O46" s="71"/>
      <c r="P46" s="71"/>
      <c r="Q46" s="71"/>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row>
    <row r="47" spans="1:48" s="80" customFormat="1" ht="20.25" customHeight="1" x14ac:dyDescent="0.25">
      <c r="A47" s="103">
        <v>0.4</v>
      </c>
      <c r="B47" s="104" t="s">
        <v>119</v>
      </c>
      <c r="C47" s="12"/>
      <c r="D47" s="18"/>
      <c r="E47" s="255"/>
      <c r="F47" s="280"/>
      <c r="G47" s="281"/>
      <c r="H47" s="15"/>
      <c r="I47" s="15"/>
      <c r="J47" s="67"/>
      <c r="K47" s="67"/>
      <c r="L47" s="67"/>
      <c r="M47" s="67"/>
      <c r="N47" s="71"/>
      <c r="O47" s="71"/>
      <c r="P47" s="71"/>
      <c r="Q47" s="71"/>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row>
    <row r="48" spans="1:48" s="80" customFormat="1" ht="20.25" customHeight="1" x14ac:dyDescent="0.25">
      <c r="A48" s="103">
        <v>1</v>
      </c>
      <c r="B48" s="104" t="s">
        <v>120</v>
      </c>
      <c r="C48" s="12"/>
      <c r="D48" s="18"/>
      <c r="E48" s="13"/>
      <c r="F48" s="280"/>
      <c r="G48" s="281"/>
      <c r="H48" s="15"/>
      <c r="I48" s="15"/>
      <c r="J48" s="67"/>
      <c r="K48" s="67"/>
      <c r="L48" s="67"/>
      <c r="M48" s="67"/>
      <c r="N48" s="71"/>
      <c r="O48" s="71"/>
      <c r="P48" s="71"/>
      <c r="Q48" s="71"/>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row>
    <row r="49" spans="1:48" s="80" customFormat="1" ht="20.25" customHeight="1" x14ac:dyDescent="0.25">
      <c r="A49" s="105">
        <v>2.1</v>
      </c>
      <c r="B49" s="104" t="s">
        <v>121</v>
      </c>
      <c r="C49" s="12"/>
      <c r="D49" s="18"/>
      <c r="E49" s="13"/>
      <c r="F49" s="280"/>
      <c r="G49" s="281"/>
      <c r="H49" s="15"/>
      <c r="I49" s="15"/>
      <c r="J49" s="67"/>
      <c r="K49" s="67"/>
      <c r="L49" s="67"/>
      <c r="M49" s="67"/>
      <c r="N49" s="71"/>
      <c r="O49" s="71"/>
      <c r="P49" s="71"/>
      <c r="Q49" s="71"/>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row>
    <row r="50" spans="1:48" s="80" customFormat="1" ht="20.25" customHeight="1" x14ac:dyDescent="0.25">
      <c r="A50" s="103">
        <v>2.2000000000000002</v>
      </c>
      <c r="B50" s="104" t="s">
        <v>122</v>
      </c>
      <c r="C50" s="12"/>
      <c r="D50" s="18"/>
      <c r="E50" s="13"/>
      <c r="F50" s="280"/>
      <c r="G50" s="281"/>
      <c r="H50" s="15"/>
      <c r="I50" s="15"/>
      <c r="J50" s="67"/>
      <c r="K50" s="67"/>
      <c r="L50" s="67"/>
      <c r="M50" s="67"/>
      <c r="N50" s="71"/>
      <c r="O50" s="71"/>
      <c r="P50" s="71"/>
      <c r="Q50" s="71"/>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row>
    <row r="51" spans="1:48" s="80" customFormat="1" ht="20.25" customHeight="1" x14ac:dyDescent="0.25">
      <c r="A51" s="103">
        <v>2.2999999999999998</v>
      </c>
      <c r="B51" s="104" t="s">
        <v>123</v>
      </c>
      <c r="C51" s="12"/>
      <c r="D51" s="18"/>
      <c r="E51" s="13"/>
      <c r="F51" s="280"/>
      <c r="G51" s="281"/>
      <c r="H51" s="15"/>
      <c r="I51" s="15"/>
      <c r="J51" s="67"/>
      <c r="K51" s="67"/>
      <c r="L51" s="67"/>
      <c r="M51" s="67"/>
      <c r="N51" s="71"/>
      <c r="O51" s="71"/>
      <c r="P51" s="71"/>
      <c r="Q51" s="71"/>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row>
    <row r="52" spans="1:48" s="80" customFormat="1" ht="20.25" customHeight="1" x14ac:dyDescent="0.25">
      <c r="A52" s="103">
        <v>2.4</v>
      </c>
      <c r="B52" s="104" t="s">
        <v>124</v>
      </c>
      <c r="C52" s="12"/>
      <c r="D52" s="18"/>
      <c r="E52" s="13"/>
      <c r="F52" s="280"/>
      <c r="G52" s="281"/>
      <c r="H52" s="15"/>
      <c r="I52" s="15"/>
      <c r="J52" s="67"/>
      <c r="K52" s="67"/>
      <c r="L52" s="67"/>
      <c r="M52" s="67"/>
      <c r="N52" s="71"/>
      <c r="O52" s="71"/>
      <c r="P52" s="71"/>
      <c r="Q52" s="71"/>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row>
    <row r="53" spans="1:48" s="80" customFormat="1" ht="20.25" customHeight="1" x14ac:dyDescent="0.25">
      <c r="A53" s="103">
        <v>2.5</v>
      </c>
      <c r="B53" s="104" t="s">
        <v>125</v>
      </c>
      <c r="C53" s="12"/>
      <c r="D53" s="18"/>
      <c r="E53" s="13"/>
      <c r="F53" s="280"/>
      <c r="G53" s="281"/>
      <c r="H53" s="15"/>
      <c r="I53" s="15"/>
      <c r="J53" s="67"/>
      <c r="K53" s="67"/>
      <c r="L53" s="67"/>
      <c r="M53" s="67"/>
      <c r="N53" s="71"/>
      <c r="O53" s="71"/>
      <c r="P53" s="71"/>
      <c r="Q53" s="71"/>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row>
    <row r="54" spans="1:48" s="80" customFormat="1" ht="20.25" customHeight="1" x14ac:dyDescent="0.25">
      <c r="A54" s="103">
        <v>2.6</v>
      </c>
      <c r="B54" s="104" t="s">
        <v>126</v>
      </c>
      <c r="C54" s="12"/>
      <c r="D54" s="18"/>
      <c r="E54" s="13"/>
      <c r="F54" s="280"/>
      <c r="G54" s="281"/>
      <c r="H54" s="15"/>
      <c r="I54" s="15"/>
      <c r="J54" s="67"/>
      <c r="K54" s="67"/>
      <c r="L54" s="67"/>
      <c r="M54" s="67"/>
      <c r="N54" s="71"/>
      <c r="O54" s="71"/>
      <c r="P54" s="71"/>
      <c r="Q54" s="71"/>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row>
    <row r="55" spans="1:48" s="80" customFormat="1" ht="20.25" customHeight="1" x14ac:dyDescent="0.25">
      <c r="A55" s="103">
        <v>2.7</v>
      </c>
      <c r="B55" s="104" t="s">
        <v>127</v>
      </c>
      <c r="C55" s="12"/>
      <c r="D55" s="18"/>
      <c r="E55" s="13"/>
      <c r="F55" s="280"/>
      <c r="G55" s="281"/>
      <c r="H55" s="15"/>
      <c r="I55" s="15"/>
      <c r="J55" s="67"/>
      <c r="K55" s="67"/>
      <c r="L55" s="67"/>
      <c r="M55" s="67"/>
      <c r="N55" s="71"/>
      <c r="O55" s="71"/>
      <c r="P55" s="71"/>
      <c r="Q55" s="71"/>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row>
    <row r="56" spans="1:48" s="80" customFormat="1" ht="20.25" customHeight="1" x14ac:dyDescent="0.25">
      <c r="A56" s="103">
        <v>2.8</v>
      </c>
      <c r="B56" s="104" t="s">
        <v>128</v>
      </c>
      <c r="C56" s="12"/>
      <c r="D56" s="18"/>
      <c r="E56" s="13"/>
      <c r="F56" s="280"/>
      <c r="G56" s="281"/>
      <c r="H56" s="15"/>
      <c r="I56" s="15"/>
      <c r="J56" s="67"/>
      <c r="K56" s="67"/>
      <c r="L56" s="67"/>
      <c r="M56" s="67"/>
      <c r="N56" s="71"/>
      <c r="O56" s="71"/>
      <c r="P56" s="71"/>
      <c r="Q56" s="71"/>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row>
    <row r="57" spans="1:48" s="80" customFormat="1" ht="20.25" customHeight="1" x14ac:dyDescent="0.25">
      <c r="A57" s="103">
        <v>3</v>
      </c>
      <c r="B57" s="104" t="s">
        <v>129</v>
      </c>
      <c r="C57" s="12"/>
      <c r="D57" s="18"/>
      <c r="E57" s="13"/>
      <c r="F57" s="280"/>
      <c r="G57" s="281"/>
      <c r="H57" s="15"/>
      <c r="I57" s="15"/>
      <c r="J57" s="67"/>
      <c r="K57" s="67"/>
      <c r="L57" s="67"/>
      <c r="M57" s="67"/>
      <c r="N57" s="71"/>
      <c r="O57" s="71"/>
      <c r="P57" s="71"/>
      <c r="Q57" s="71"/>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row>
    <row r="58" spans="1:48" s="80" customFormat="1" ht="20.25" customHeight="1" x14ac:dyDescent="0.25">
      <c r="A58" s="103">
        <v>4</v>
      </c>
      <c r="B58" s="104" t="s">
        <v>130</v>
      </c>
      <c r="C58" s="12"/>
      <c r="D58" s="18"/>
      <c r="E58" s="13"/>
      <c r="F58" s="280"/>
      <c r="G58" s="281"/>
      <c r="H58" s="15"/>
      <c r="I58" s="15"/>
      <c r="J58" s="67"/>
      <c r="K58" s="67"/>
      <c r="L58" s="67"/>
      <c r="M58" s="67"/>
      <c r="N58" s="71"/>
      <c r="O58" s="71"/>
      <c r="P58" s="71"/>
      <c r="Q58" s="71"/>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row>
    <row r="59" spans="1:48" s="80" customFormat="1" ht="20.25" customHeight="1" x14ac:dyDescent="0.25">
      <c r="A59" s="103">
        <v>5</v>
      </c>
      <c r="B59" s="104" t="s">
        <v>131</v>
      </c>
      <c r="C59" s="12"/>
      <c r="D59" s="18"/>
      <c r="E59" s="13"/>
      <c r="F59" s="280"/>
      <c r="G59" s="281"/>
      <c r="H59" s="15"/>
      <c r="I59" s="15"/>
      <c r="J59" s="67"/>
      <c r="K59" s="67"/>
      <c r="L59" s="67"/>
      <c r="M59" s="67"/>
      <c r="N59" s="71"/>
      <c r="O59" s="71"/>
      <c r="P59" s="71"/>
      <c r="Q59" s="71"/>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row>
    <row r="60" spans="1:48" s="80" customFormat="1" ht="20.25" customHeight="1" x14ac:dyDescent="0.25">
      <c r="A60" s="103">
        <v>6</v>
      </c>
      <c r="B60" s="104" t="s">
        <v>132</v>
      </c>
      <c r="C60" s="12"/>
      <c r="D60" s="18"/>
      <c r="E60" s="13"/>
      <c r="F60" s="280"/>
      <c r="G60" s="281"/>
      <c r="H60" s="15"/>
      <c r="I60" s="15"/>
      <c r="J60" s="67"/>
      <c r="K60" s="67"/>
      <c r="L60" s="67"/>
      <c r="M60" s="67"/>
      <c r="N60" s="71"/>
      <c r="O60" s="71"/>
      <c r="P60" s="71"/>
      <c r="Q60" s="71"/>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row>
    <row r="61" spans="1:48" s="80" customFormat="1" ht="20.25" customHeight="1" x14ac:dyDescent="0.25">
      <c r="A61" s="103">
        <v>7</v>
      </c>
      <c r="B61" s="104" t="s">
        <v>133</v>
      </c>
      <c r="C61" s="12"/>
      <c r="D61" s="18"/>
      <c r="E61" s="13"/>
      <c r="F61" s="280"/>
      <c r="G61" s="281"/>
      <c r="H61" s="15"/>
      <c r="I61" s="15"/>
      <c r="J61" s="67"/>
      <c r="K61" s="67"/>
      <c r="L61" s="67"/>
      <c r="M61" s="67"/>
      <c r="N61" s="71"/>
      <c r="O61" s="71"/>
      <c r="P61" s="71"/>
      <c r="Q61" s="71"/>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row>
    <row r="62" spans="1:48" s="80" customFormat="1" ht="20.25" customHeight="1" thickBot="1" x14ac:dyDescent="0.3">
      <c r="A62" s="103">
        <v>8</v>
      </c>
      <c r="B62" s="104" t="s">
        <v>134</v>
      </c>
      <c r="C62" s="11"/>
      <c r="D62" s="17"/>
      <c r="E62" s="14"/>
      <c r="F62" s="282"/>
      <c r="G62" s="283"/>
      <c r="H62" s="16"/>
      <c r="I62" s="16"/>
      <c r="J62" s="67"/>
      <c r="K62" s="67"/>
      <c r="L62" s="67"/>
      <c r="M62" s="67"/>
      <c r="N62" s="71"/>
      <c r="O62" s="71"/>
      <c r="P62" s="71"/>
      <c r="Q62" s="71"/>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row>
    <row r="63" spans="1:48" s="80" customFormat="1" ht="29.25" customHeight="1" thickBot="1" x14ac:dyDescent="0.3">
      <c r="C63" s="106" t="s">
        <v>135</v>
      </c>
      <c r="D63" s="51">
        <f>SUM(D44:D62)</f>
        <v>0</v>
      </c>
      <c r="E63" s="302"/>
      <c r="F63" s="302"/>
      <c r="G63" s="302"/>
      <c r="H63" s="52">
        <f>SUM(H44:H62)</f>
        <v>0</v>
      </c>
      <c r="I63" s="53">
        <f>SUM(I44:I62)</f>
        <v>0</v>
      </c>
      <c r="J63" s="67"/>
      <c r="K63" s="67"/>
      <c r="L63" s="67"/>
      <c r="M63" s="67"/>
      <c r="N63" s="71"/>
      <c r="O63" s="71"/>
      <c r="P63" s="71"/>
      <c r="Q63" s="71"/>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row>
    <row r="64" spans="1:48" s="110" customFormat="1" ht="34.5" customHeight="1" thickBot="1" x14ac:dyDescent="0.3">
      <c r="A64" s="83"/>
      <c r="B64" s="83"/>
      <c r="C64" s="107" t="s">
        <v>136</v>
      </c>
      <c r="D64" s="56" t="e">
        <f>D63/$C$6</f>
        <v>#DIV/0!</v>
      </c>
      <c r="E64" s="302"/>
      <c r="F64" s="302"/>
      <c r="G64" s="302"/>
      <c r="H64" s="61" t="e">
        <f t="shared" ref="H64:I64" si="4">H63/$C$6</f>
        <v>#DIV/0!</v>
      </c>
      <c r="I64" s="57" t="e">
        <f t="shared" si="4"/>
        <v>#DIV/0!</v>
      </c>
      <c r="J64" s="108"/>
      <c r="K64" s="108"/>
      <c r="L64" s="108"/>
      <c r="M64" s="108"/>
      <c r="N64" s="108"/>
      <c r="O64" s="109"/>
      <c r="P64" s="109"/>
      <c r="Q64" s="109"/>
      <c r="R64" s="109"/>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c r="AS64" s="108"/>
      <c r="AT64" s="108"/>
      <c r="AU64" s="108"/>
    </row>
    <row r="65" spans="1:47" s="110" customFormat="1" ht="34.5" customHeight="1" x14ac:dyDescent="0.25">
      <c r="A65" s="83"/>
      <c r="B65" s="83"/>
      <c r="C65" s="111"/>
      <c r="D65" s="49"/>
      <c r="E65" s="48"/>
      <c r="F65" s="48"/>
      <c r="G65" s="48"/>
      <c r="H65" s="50"/>
      <c r="I65" s="50"/>
      <c r="J65" s="108"/>
      <c r="K65" s="108"/>
      <c r="L65" s="108"/>
      <c r="M65" s="108"/>
      <c r="N65" s="108"/>
      <c r="O65" s="109"/>
      <c r="P65" s="109"/>
      <c r="Q65" s="109"/>
      <c r="R65" s="109"/>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row>
    <row r="66" spans="1:47" s="110" customFormat="1" ht="78.75" customHeight="1" x14ac:dyDescent="0.25">
      <c r="A66" s="339" t="s">
        <v>137</v>
      </c>
      <c r="B66" s="340"/>
      <c r="C66" s="28"/>
      <c r="D66" s="82"/>
      <c r="E66" s="82"/>
      <c r="F66" s="82"/>
      <c r="G66" s="108"/>
      <c r="H66" s="108"/>
      <c r="I66" s="108"/>
      <c r="J66" s="108"/>
      <c r="K66" s="108"/>
      <c r="L66" s="108"/>
      <c r="M66" s="108"/>
      <c r="N66" s="108"/>
      <c r="O66" s="109"/>
      <c r="P66" s="109"/>
      <c r="Q66" s="109"/>
      <c r="R66" s="109"/>
      <c r="S66" s="108"/>
      <c r="T66" s="108"/>
      <c r="U66" s="108"/>
      <c r="V66" s="108"/>
      <c r="W66" s="108"/>
      <c r="X66" s="108"/>
      <c r="Y66" s="108"/>
      <c r="Z66" s="108"/>
      <c r="AA66" s="108"/>
      <c r="AB66" s="108"/>
      <c r="AC66" s="108"/>
      <c r="AD66" s="108"/>
      <c r="AE66" s="108"/>
      <c r="AF66" s="108"/>
      <c r="AG66" s="108"/>
      <c r="AH66" s="108"/>
      <c r="AI66" s="108"/>
      <c r="AJ66" s="108"/>
      <c r="AK66" s="108"/>
      <c r="AL66" s="108"/>
      <c r="AM66" s="108"/>
      <c r="AN66" s="108"/>
      <c r="AO66" s="108"/>
      <c r="AP66" s="108"/>
      <c r="AQ66" s="108"/>
      <c r="AR66" s="108"/>
      <c r="AS66" s="108"/>
      <c r="AT66" s="108"/>
      <c r="AU66" s="108"/>
    </row>
    <row r="67" spans="1:47" s="110" customFormat="1" ht="26.25" customHeight="1" x14ac:dyDescent="0.25">
      <c r="A67" s="48"/>
      <c r="B67" s="48"/>
      <c r="C67" s="82"/>
      <c r="D67" s="82"/>
      <c r="E67" s="82"/>
      <c r="F67" s="82"/>
      <c r="G67" s="108"/>
      <c r="H67" s="108"/>
      <c r="I67" s="108"/>
      <c r="J67" s="108"/>
      <c r="K67" s="108"/>
      <c r="L67" s="108"/>
      <c r="M67" s="108"/>
      <c r="N67" s="108"/>
      <c r="O67" s="109"/>
      <c r="P67" s="109"/>
      <c r="Q67" s="109"/>
      <c r="R67" s="109"/>
      <c r="S67" s="108"/>
      <c r="T67" s="108"/>
      <c r="U67" s="108"/>
      <c r="V67" s="108"/>
      <c r="W67" s="108"/>
      <c r="X67" s="108"/>
      <c r="Y67" s="108"/>
      <c r="Z67" s="108"/>
      <c r="AA67" s="108"/>
      <c r="AB67" s="108"/>
      <c r="AC67" s="108"/>
      <c r="AD67" s="108"/>
      <c r="AE67" s="108"/>
      <c r="AF67" s="108"/>
      <c r="AG67" s="108"/>
      <c r="AH67" s="108"/>
      <c r="AI67" s="108"/>
      <c r="AJ67" s="108"/>
      <c r="AK67" s="108"/>
      <c r="AL67" s="108"/>
      <c r="AM67" s="108"/>
      <c r="AN67" s="108"/>
      <c r="AO67" s="108"/>
      <c r="AP67" s="108"/>
      <c r="AQ67" s="108"/>
      <c r="AR67" s="108"/>
      <c r="AS67" s="108"/>
      <c r="AT67" s="108"/>
      <c r="AU67" s="108"/>
    </row>
    <row r="68" spans="1:47" s="110" customFormat="1" ht="26.25" customHeight="1" x14ac:dyDescent="0.25">
      <c r="A68" s="284" t="s">
        <v>138</v>
      </c>
      <c r="B68" s="284"/>
      <c r="C68" s="284"/>
      <c r="D68" s="284"/>
      <c r="E68" s="284"/>
      <c r="F68" s="284"/>
      <c r="G68" s="284"/>
      <c r="H68" s="284"/>
      <c r="I68" s="284"/>
      <c r="J68" s="284"/>
      <c r="K68" s="284"/>
      <c r="L68" s="284"/>
      <c r="M68" s="284"/>
      <c r="N68" s="284"/>
      <c r="O68" s="284"/>
      <c r="P68" s="284"/>
      <c r="Q68" s="284"/>
      <c r="R68" s="284"/>
      <c r="S68" s="284"/>
      <c r="T68" s="284"/>
      <c r="U68" s="108"/>
      <c r="V68" s="108"/>
      <c r="W68" s="108"/>
      <c r="X68" s="108"/>
      <c r="Y68" s="108"/>
      <c r="Z68" s="108"/>
      <c r="AA68" s="108"/>
      <c r="AB68" s="108"/>
      <c r="AC68" s="108"/>
      <c r="AD68" s="108"/>
      <c r="AE68" s="108"/>
      <c r="AF68" s="108"/>
      <c r="AG68" s="108"/>
      <c r="AH68" s="108"/>
      <c r="AI68" s="108"/>
      <c r="AJ68" s="108"/>
      <c r="AK68" s="108"/>
      <c r="AL68" s="108"/>
      <c r="AM68" s="108"/>
      <c r="AN68" s="108"/>
      <c r="AO68" s="108"/>
      <c r="AP68" s="108"/>
      <c r="AQ68" s="108"/>
      <c r="AR68" s="108"/>
      <c r="AS68" s="108"/>
      <c r="AT68" s="108"/>
      <c r="AU68" s="108"/>
    </row>
    <row r="69" spans="1:47" s="110" customFormat="1" x14ac:dyDescent="0.25">
      <c r="A69" s="285"/>
      <c r="B69" s="285"/>
      <c r="C69" s="285"/>
      <c r="D69" s="285"/>
      <c r="E69" s="285"/>
      <c r="F69" s="285"/>
      <c r="G69" s="285"/>
      <c r="H69" s="285"/>
      <c r="I69" s="285"/>
      <c r="J69" s="285"/>
      <c r="K69" s="285"/>
      <c r="L69" s="285"/>
      <c r="M69" s="285"/>
      <c r="N69" s="285"/>
      <c r="O69" s="285"/>
      <c r="P69" s="285"/>
      <c r="Q69" s="285"/>
      <c r="R69" s="285"/>
      <c r="S69" s="285"/>
      <c r="T69" s="285"/>
      <c r="U69" s="108"/>
      <c r="V69" s="108"/>
      <c r="W69" s="108"/>
      <c r="X69" s="108"/>
      <c r="Y69" s="108"/>
      <c r="Z69" s="108"/>
      <c r="AA69" s="108"/>
      <c r="AB69" s="108"/>
      <c r="AC69" s="108"/>
      <c r="AD69" s="108"/>
      <c r="AE69" s="108"/>
      <c r="AF69" s="108"/>
      <c r="AG69" s="108"/>
      <c r="AH69" s="108"/>
      <c r="AI69" s="108"/>
      <c r="AJ69" s="108"/>
      <c r="AK69" s="108"/>
      <c r="AL69" s="108"/>
      <c r="AM69" s="108"/>
      <c r="AN69" s="108"/>
      <c r="AO69" s="108"/>
      <c r="AP69" s="108"/>
      <c r="AQ69" s="108"/>
      <c r="AR69" s="108"/>
      <c r="AS69" s="108"/>
      <c r="AT69" s="108"/>
      <c r="AU69" s="108"/>
    </row>
    <row r="70" spans="1:47" ht="23.25" customHeight="1" x14ac:dyDescent="0.25">
      <c r="A70" s="286" t="s">
        <v>139</v>
      </c>
      <c r="B70" s="287"/>
      <c r="C70" s="212" t="s">
        <v>140</v>
      </c>
      <c r="D70" s="212" t="s">
        <v>141</v>
      </c>
      <c r="E70" s="293" t="s">
        <v>142</v>
      </c>
      <c r="F70" s="294"/>
      <c r="G70" s="297" t="s">
        <v>143</v>
      </c>
      <c r="H70" s="297"/>
      <c r="I70" s="297"/>
      <c r="J70" s="297"/>
      <c r="K70" s="297"/>
      <c r="L70" s="297"/>
      <c r="M70" s="297"/>
      <c r="N70" s="297"/>
      <c r="O70" s="293" t="s">
        <v>144</v>
      </c>
      <c r="P70" s="297"/>
      <c r="Q70" s="297"/>
      <c r="R70" s="294"/>
      <c r="S70" s="299" t="s">
        <v>145</v>
      </c>
      <c r="T70" s="294" t="s">
        <v>146</v>
      </c>
    </row>
    <row r="71" spans="1:47" ht="39.450000000000003" customHeight="1" x14ac:dyDescent="0.25">
      <c r="A71" s="288"/>
      <c r="B71" s="289"/>
      <c r="C71" s="213"/>
      <c r="D71" s="292"/>
      <c r="E71" s="295"/>
      <c r="F71" s="296"/>
      <c r="G71" s="298"/>
      <c r="H71" s="298"/>
      <c r="I71" s="298"/>
      <c r="J71" s="298"/>
      <c r="K71" s="298"/>
      <c r="L71" s="298"/>
      <c r="M71" s="298"/>
      <c r="N71" s="298"/>
      <c r="O71" s="295"/>
      <c r="P71" s="298"/>
      <c r="Q71" s="298"/>
      <c r="R71" s="296"/>
      <c r="S71" s="300"/>
      <c r="T71" s="296"/>
    </row>
    <row r="72" spans="1:47" ht="24.75" customHeight="1" x14ac:dyDescent="0.25">
      <c r="A72" s="290"/>
      <c r="B72" s="291"/>
      <c r="C72" s="213"/>
      <c r="D72" s="322" t="s">
        <v>147</v>
      </c>
      <c r="E72" s="323"/>
      <c r="F72" s="324"/>
      <c r="G72" s="322" t="s">
        <v>148</v>
      </c>
      <c r="H72" s="323"/>
      <c r="I72" s="323"/>
      <c r="J72" s="323"/>
      <c r="K72" s="323"/>
      <c r="L72" s="323"/>
      <c r="M72" s="323"/>
      <c r="N72" s="324"/>
      <c r="O72" s="322" t="s">
        <v>149</v>
      </c>
      <c r="P72" s="323"/>
      <c r="Q72" s="323"/>
      <c r="R72" s="324"/>
      <c r="S72" s="300"/>
      <c r="T72" s="294" t="s">
        <v>150</v>
      </c>
    </row>
    <row r="73" spans="1:47" ht="27" customHeight="1" x14ac:dyDescent="0.25">
      <c r="A73" s="112" t="s">
        <v>98</v>
      </c>
      <c r="B73" s="113"/>
      <c r="C73" s="214"/>
      <c r="D73" s="114" t="s">
        <v>151</v>
      </c>
      <c r="E73" s="114" t="s">
        <v>152</v>
      </c>
      <c r="F73" s="114" t="s">
        <v>153</v>
      </c>
      <c r="G73" s="114" t="s">
        <v>154</v>
      </c>
      <c r="H73" s="114" t="s">
        <v>155</v>
      </c>
      <c r="I73" s="114" t="s">
        <v>156</v>
      </c>
      <c r="J73" s="114" t="s">
        <v>157</v>
      </c>
      <c r="K73" s="114" t="s">
        <v>158</v>
      </c>
      <c r="L73" s="322" t="s">
        <v>159</v>
      </c>
      <c r="M73" s="324"/>
      <c r="N73" s="114" t="s">
        <v>160</v>
      </c>
      <c r="O73" s="114" t="s">
        <v>161</v>
      </c>
      <c r="P73" s="114" t="s">
        <v>162</v>
      </c>
      <c r="Q73" s="114" t="s">
        <v>163</v>
      </c>
      <c r="R73" s="114" t="s">
        <v>164</v>
      </c>
      <c r="S73" s="301"/>
      <c r="T73" s="296"/>
    </row>
    <row r="74" spans="1:47" ht="27" customHeight="1" x14ac:dyDescent="0.25">
      <c r="A74" s="115">
        <v>0.1</v>
      </c>
      <c r="B74" s="104" t="s">
        <v>116</v>
      </c>
      <c r="C74" s="303"/>
      <c r="D74" s="304"/>
      <c r="E74" s="304"/>
      <c r="F74" s="304"/>
      <c r="G74" s="304"/>
      <c r="H74" s="304"/>
      <c r="I74" s="304"/>
      <c r="J74" s="304"/>
      <c r="K74" s="304"/>
      <c r="L74" s="304"/>
      <c r="M74" s="304"/>
      <c r="N74" s="305"/>
      <c r="O74" s="29"/>
      <c r="P74" s="29"/>
      <c r="Q74" s="29"/>
      <c r="R74" s="29"/>
      <c r="S74" s="116">
        <f>SUM(C74:R74)</f>
        <v>0</v>
      </c>
      <c r="T74" s="31"/>
    </row>
    <row r="75" spans="1:47" ht="27" customHeight="1" x14ac:dyDescent="0.25">
      <c r="A75" s="103">
        <v>0.2</v>
      </c>
      <c r="B75" s="104" t="s">
        <v>117</v>
      </c>
      <c r="C75" s="306"/>
      <c r="D75" s="307"/>
      <c r="E75" s="307"/>
      <c r="F75" s="307"/>
      <c r="G75" s="307"/>
      <c r="H75" s="307"/>
      <c r="I75" s="307"/>
      <c r="J75" s="307"/>
      <c r="K75" s="307"/>
      <c r="L75" s="307"/>
      <c r="M75" s="307"/>
      <c r="N75" s="308"/>
      <c r="O75" s="29"/>
      <c r="P75" s="29"/>
      <c r="Q75" s="29"/>
      <c r="R75" s="29"/>
      <c r="S75" s="116">
        <f t="shared" ref="S75:S92" si="5">SUM(C75:R75)</f>
        <v>0</v>
      </c>
      <c r="T75" s="31"/>
    </row>
    <row r="76" spans="1:47" ht="27" customHeight="1" x14ac:dyDescent="0.25">
      <c r="A76" s="103">
        <v>0.3</v>
      </c>
      <c r="B76" s="104" t="s">
        <v>118</v>
      </c>
      <c r="C76" s="29"/>
      <c r="D76" s="29"/>
      <c r="E76" s="30"/>
      <c r="F76" s="29"/>
      <c r="G76" s="29"/>
      <c r="H76" s="29"/>
      <c r="I76" s="29"/>
      <c r="J76" s="29"/>
      <c r="K76" s="29"/>
      <c r="L76" s="309"/>
      <c r="M76" s="310"/>
      <c r="N76" s="311"/>
      <c r="O76" s="29"/>
      <c r="P76" s="29"/>
      <c r="Q76" s="29"/>
      <c r="R76" s="29"/>
      <c r="S76" s="116">
        <f t="shared" si="5"/>
        <v>0</v>
      </c>
      <c r="T76" s="31"/>
    </row>
    <row r="77" spans="1:47" ht="27" customHeight="1" x14ac:dyDescent="0.25">
      <c r="A77" s="103">
        <v>0.4</v>
      </c>
      <c r="B77" s="104" t="s">
        <v>119</v>
      </c>
      <c r="C77" s="29"/>
      <c r="D77" s="29"/>
      <c r="E77" s="30"/>
      <c r="F77" s="29"/>
      <c r="G77" s="29"/>
      <c r="H77" s="29"/>
      <c r="I77" s="29"/>
      <c r="J77" s="29"/>
      <c r="K77" s="29"/>
      <c r="L77" s="312"/>
      <c r="M77" s="313"/>
      <c r="N77" s="314"/>
      <c r="O77" s="29"/>
      <c r="P77" s="29"/>
      <c r="Q77" s="29"/>
      <c r="R77" s="29"/>
      <c r="S77" s="116">
        <f t="shared" si="5"/>
        <v>0</v>
      </c>
      <c r="T77" s="31"/>
    </row>
    <row r="78" spans="1:47" ht="27" customHeight="1" x14ac:dyDescent="0.25">
      <c r="A78" s="103">
        <v>0.5</v>
      </c>
      <c r="B78" s="104" t="s">
        <v>165</v>
      </c>
      <c r="C78" s="29"/>
      <c r="D78" s="29"/>
      <c r="E78" s="30"/>
      <c r="F78" s="29"/>
      <c r="G78" s="29"/>
      <c r="H78" s="29"/>
      <c r="I78" s="29"/>
      <c r="J78" s="29"/>
      <c r="K78" s="29"/>
      <c r="L78" s="312"/>
      <c r="M78" s="313"/>
      <c r="N78" s="314"/>
      <c r="O78" s="29"/>
      <c r="P78" s="29"/>
      <c r="Q78" s="29"/>
      <c r="R78" s="29"/>
      <c r="S78" s="116">
        <f t="shared" si="5"/>
        <v>0</v>
      </c>
      <c r="T78" s="31"/>
    </row>
    <row r="79" spans="1:47" ht="27" customHeight="1" x14ac:dyDescent="0.25">
      <c r="A79" s="103">
        <v>1</v>
      </c>
      <c r="B79" s="113" t="s">
        <v>120</v>
      </c>
      <c r="C79" s="29"/>
      <c r="D79" s="29"/>
      <c r="E79" s="30"/>
      <c r="F79" s="29"/>
      <c r="G79" s="29"/>
      <c r="H79" s="29"/>
      <c r="I79" s="29"/>
      <c r="J79" s="29"/>
      <c r="K79" s="29"/>
      <c r="L79" s="312"/>
      <c r="M79" s="313"/>
      <c r="N79" s="314"/>
      <c r="O79" s="29"/>
      <c r="P79" s="29"/>
      <c r="Q79" s="29"/>
      <c r="R79" s="29"/>
      <c r="S79" s="116">
        <f t="shared" si="5"/>
        <v>0</v>
      </c>
      <c r="T79" s="31"/>
    </row>
    <row r="80" spans="1:47" ht="27" customHeight="1" x14ac:dyDescent="0.25">
      <c r="A80" s="103">
        <v>2.1</v>
      </c>
      <c r="B80" s="104" t="s">
        <v>121</v>
      </c>
      <c r="C80" s="29"/>
      <c r="D80" s="29"/>
      <c r="E80" s="29"/>
      <c r="F80" s="29"/>
      <c r="G80" s="29"/>
      <c r="H80" s="29"/>
      <c r="I80" s="29"/>
      <c r="J80" s="29"/>
      <c r="K80" s="29"/>
      <c r="L80" s="312"/>
      <c r="M80" s="313"/>
      <c r="N80" s="314"/>
      <c r="O80" s="29"/>
      <c r="P80" s="29"/>
      <c r="Q80" s="29"/>
      <c r="R80" s="29"/>
      <c r="S80" s="116">
        <f t="shared" si="5"/>
        <v>0</v>
      </c>
      <c r="T80" s="31"/>
    </row>
    <row r="81" spans="1:20" ht="27" customHeight="1" x14ac:dyDescent="0.25">
      <c r="A81" s="103">
        <v>2.2000000000000002</v>
      </c>
      <c r="B81" s="104" t="s">
        <v>122</v>
      </c>
      <c r="C81" s="29"/>
      <c r="D81" s="29"/>
      <c r="E81" s="30"/>
      <c r="F81" s="29"/>
      <c r="G81" s="29"/>
      <c r="H81" s="29"/>
      <c r="I81" s="29"/>
      <c r="J81" s="29"/>
      <c r="K81" s="29"/>
      <c r="L81" s="312"/>
      <c r="M81" s="313"/>
      <c r="N81" s="314"/>
      <c r="O81" s="29"/>
      <c r="P81" s="29"/>
      <c r="Q81" s="29"/>
      <c r="R81" s="29"/>
      <c r="S81" s="116">
        <f t="shared" si="5"/>
        <v>0</v>
      </c>
      <c r="T81" s="31"/>
    </row>
    <row r="82" spans="1:20" ht="27" customHeight="1" x14ac:dyDescent="0.25">
      <c r="A82" s="103">
        <v>2.2999999999999998</v>
      </c>
      <c r="B82" s="104" t="s">
        <v>123</v>
      </c>
      <c r="C82" s="29"/>
      <c r="D82" s="29"/>
      <c r="E82" s="30"/>
      <c r="F82" s="29"/>
      <c r="G82" s="29"/>
      <c r="H82" s="29"/>
      <c r="I82" s="29"/>
      <c r="J82" s="29"/>
      <c r="K82" s="29"/>
      <c r="L82" s="312"/>
      <c r="M82" s="313"/>
      <c r="N82" s="314"/>
      <c r="O82" s="29"/>
      <c r="P82" s="29"/>
      <c r="Q82" s="29"/>
      <c r="R82" s="29"/>
      <c r="S82" s="116">
        <f t="shared" si="5"/>
        <v>0</v>
      </c>
      <c r="T82" s="31"/>
    </row>
    <row r="83" spans="1:20" ht="27" customHeight="1" x14ac:dyDescent="0.25">
      <c r="A83" s="103">
        <v>2.4</v>
      </c>
      <c r="B83" s="104" t="s">
        <v>124</v>
      </c>
      <c r="C83" s="29"/>
      <c r="D83" s="29"/>
      <c r="E83" s="30"/>
      <c r="F83" s="29"/>
      <c r="G83" s="29"/>
      <c r="H83" s="29"/>
      <c r="I83" s="29"/>
      <c r="J83" s="29"/>
      <c r="K83" s="29"/>
      <c r="L83" s="312"/>
      <c r="M83" s="313"/>
      <c r="N83" s="314"/>
      <c r="O83" s="29"/>
      <c r="P83" s="29"/>
      <c r="Q83" s="29"/>
      <c r="R83" s="29"/>
      <c r="S83" s="116">
        <f t="shared" si="5"/>
        <v>0</v>
      </c>
      <c r="T83" s="31"/>
    </row>
    <row r="84" spans="1:20" ht="27" customHeight="1" x14ac:dyDescent="0.25">
      <c r="A84" s="103">
        <v>2.5</v>
      </c>
      <c r="B84" s="104" t="s">
        <v>125</v>
      </c>
      <c r="C84" s="29"/>
      <c r="D84" s="29"/>
      <c r="E84" s="30"/>
      <c r="F84" s="29"/>
      <c r="G84" s="29"/>
      <c r="H84" s="29"/>
      <c r="I84" s="29"/>
      <c r="J84" s="29"/>
      <c r="K84" s="29"/>
      <c r="L84" s="312"/>
      <c r="M84" s="313"/>
      <c r="N84" s="314"/>
      <c r="O84" s="29"/>
      <c r="P84" s="29"/>
      <c r="Q84" s="29"/>
      <c r="R84" s="29"/>
      <c r="S84" s="116">
        <f t="shared" si="5"/>
        <v>0</v>
      </c>
      <c r="T84" s="31"/>
    </row>
    <row r="85" spans="1:20" ht="27" customHeight="1" x14ac:dyDescent="0.25">
      <c r="A85" s="103">
        <v>2.6</v>
      </c>
      <c r="B85" s="104" t="s">
        <v>126</v>
      </c>
      <c r="C85" s="29"/>
      <c r="D85" s="29"/>
      <c r="E85" s="30"/>
      <c r="F85" s="29"/>
      <c r="G85" s="29"/>
      <c r="H85" s="29"/>
      <c r="I85" s="29"/>
      <c r="J85" s="29"/>
      <c r="K85" s="29"/>
      <c r="L85" s="312"/>
      <c r="M85" s="313"/>
      <c r="N85" s="314"/>
      <c r="O85" s="29"/>
      <c r="P85" s="29"/>
      <c r="Q85" s="29"/>
      <c r="R85" s="29"/>
      <c r="S85" s="116">
        <f t="shared" si="5"/>
        <v>0</v>
      </c>
      <c r="T85" s="31"/>
    </row>
    <row r="86" spans="1:20" ht="27" customHeight="1" x14ac:dyDescent="0.25">
      <c r="A86" s="103">
        <v>2.7</v>
      </c>
      <c r="B86" s="104" t="s">
        <v>127</v>
      </c>
      <c r="C86" s="29"/>
      <c r="D86" s="29"/>
      <c r="E86" s="30"/>
      <c r="F86" s="29"/>
      <c r="G86" s="29"/>
      <c r="H86" s="29"/>
      <c r="I86" s="29"/>
      <c r="J86" s="29"/>
      <c r="K86" s="29"/>
      <c r="L86" s="312"/>
      <c r="M86" s="313"/>
      <c r="N86" s="314"/>
      <c r="O86" s="29"/>
      <c r="P86" s="29"/>
      <c r="Q86" s="29"/>
      <c r="R86" s="29"/>
      <c r="S86" s="116">
        <f t="shared" si="5"/>
        <v>0</v>
      </c>
      <c r="T86" s="31"/>
    </row>
    <row r="87" spans="1:20" ht="27" customHeight="1" x14ac:dyDescent="0.25">
      <c r="A87" s="103">
        <v>2.8</v>
      </c>
      <c r="B87" s="104" t="s">
        <v>128</v>
      </c>
      <c r="C87" s="29"/>
      <c r="D87" s="29"/>
      <c r="E87" s="30"/>
      <c r="F87" s="29"/>
      <c r="G87" s="29"/>
      <c r="H87" s="29"/>
      <c r="I87" s="29"/>
      <c r="J87" s="29"/>
      <c r="K87" s="29"/>
      <c r="L87" s="312"/>
      <c r="M87" s="313"/>
      <c r="N87" s="314"/>
      <c r="O87" s="29"/>
      <c r="P87" s="29"/>
      <c r="Q87" s="29"/>
      <c r="R87" s="29"/>
      <c r="S87" s="116">
        <f t="shared" si="5"/>
        <v>0</v>
      </c>
      <c r="T87" s="31"/>
    </row>
    <row r="88" spans="1:20" ht="27" customHeight="1" x14ac:dyDescent="0.25">
      <c r="A88" s="103">
        <v>3</v>
      </c>
      <c r="B88" s="104" t="s">
        <v>129</v>
      </c>
      <c r="C88" s="29"/>
      <c r="D88" s="29"/>
      <c r="E88" s="30"/>
      <c r="F88" s="29"/>
      <c r="G88" s="29"/>
      <c r="H88" s="29"/>
      <c r="I88" s="29"/>
      <c r="J88" s="29"/>
      <c r="K88" s="29"/>
      <c r="L88" s="312"/>
      <c r="M88" s="313"/>
      <c r="N88" s="314"/>
      <c r="O88" s="29"/>
      <c r="P88" s="29"/>
      <c r="Q88" s="29"/>
      <c r="R88" s="29"/>
      <c r="S88" s="116">
        <f t="shared" si="5"/>
        <v>0</v>
      </c>
      <c r="T88" s="31"/>
    </row>
    <row r="89" spans="1:20" ht="27" customHeight="1" x14ac:dyDescent="0.25">
      <c r="A89" s="103">
        <v>4</v>
      </c>
      <c r="B89" s="104" t="s">
        <v>166</v>
      </c>
      <c r="C89" s="29"/>
      <c r="D89" s="29"/>
      <c r="E89" s="30"/>
      <c r="F89" s="29"/>
      <c r="G89" s="29"/>
      <c r="H89" s="29"/>
      <c r="I89" s="29"/>
      <c r="J89" s="29"/>
      <c r="K89" s="29"/>
      <c r="L89" s="315"/>
      <c r="M89" s="316"/>
      <c r="N89" s="317"/>
      <c r="O89" s="29"/>
      <c r="P89" s="29"/>
      <c r="Q89" s="29"/>
      <c r="R89" s="29"/>
      <c r="S89" s="116">
        <f t="shared" si="5"/>
        <v>0</v>
      </c>
      <c r="T89" s="31"/>
    </row>
    <row r="90" spans="1:20" ht="27" customHeight="1" x14ac:dyDescent="0.25">
      <c r="A90" s="103">
        <v>5</v>
      </c>
      <c r="B90" s="104" t="s">
        <v>131</v>
      </c>
      <c r="C90" s="29"/>
      <c r="D90" s="29"/>
      <c r="E90" s="30"/>
      <c r="F90" s="29"/>
      <c r="G90" s="29"/>
      <c r="H90" s="29"/>
      <c r="I90" s="29"/>
      <c r="J90" s="29"/>
      <c r="K90" s="29"/>
      <c r="L90" s="29" t="s">
        <v>167</v>
      </c>
      <c r="M90" s="29" t="s">
        <v>168</v>
      </c>
      <c r="N90" s="29" t="s">
        <v>169</v>
      </c>
      <c r="O90" s="29"/>
      <c r="P90" s="29"/>
      <c r="Q90" s="29"/>
      <c r="R90" s="29"/>
      <c r="S90" s="116">
        <f>SUM(C90:R90)</f>
        <v>0</v>
      </c>
      <c r="T90" s="31"/>
    </row>
    <row r="91" spans="1:20" ht="27" customHeight="1" x14ac:dyDescent="0.25">
      <c r="A91" s="103">
        <v>6</v>
      </c>
      <c r="B91" s="104" t="s">
        <v>132</v>
      </c>
      <c r="C91" s="29"/>
      <c r="D91" s="29"/>
      <c r="E91" s="30"/>
      <c r="F91" s="29"/>
      <c r="G91" s="29"/>
      <c r="H91" s="29"/>
      <c r="I91" s="29"/>
      <c r="J91" s="29"/>
      <c r="K91" s="29"/>
      <c r="L91" s="309"/>
      <c r="M91" s="310"/>
      <c r="N91" s="311"/>
      <c r="O91" s="29"/>
      <c r="P91" s="29"/>
      <c r="Q91" s="29"/>
      <c r="R91" s="29"/>
      <c r="S91" s="116">
        <f t="shared" si="5"/>
        <v>0</v>
      </c>
      <c r="T91" s="31"/>
    </row>
    <row r="92" spans="1:20" ht="27" customHeight="1" x14ac:dyDescent="0.25">
      <c r="A92" s="103">
        <v>7</v>
      </c>
      <c r="B92" s="104" t="s">
        <v>133</v>
      </c>
      <c r="C92" s="29"/>
      <c r="D92" s="29"/>
      <c r="E92" s="30"/>
      <c r="F92" s="29"/>
      <c r="G92" s="29"/>
      <c r="H92" s="29"/>
      <c r="I92" s="29"/>
      <c r="J92" s="29"/>
      <c r="K92" s="29"/>
      <c r="L92" s="312"/>
      <c r="M92" s="313"/>
      <c r="N92" s="314"/>
      <c r="O92" s="29"/>
      <c r="P92" s="29"/>
      <c r="Q92" s="29"/>
      <c r="R92" s="29"/>
      <c r="S92" s="116">
        <f t="shared" si="5"/>
        <v>0</v>
      </c>
      <c r="T92" s="31"/>
    </row>
    <row r="93" spans="1:20" ht="27" customHeight="1" x14ac:dyDescent="0.25">
      <c r="A93" s="103">
        <v>8</v>
      </c>
      <c r="B93" s="104" t="s">
        <v>134</v>
      </c>
      <c r="C93" s="29"/>
      <c r="D93" s="29"/>
      <c r="E93" s="30"/>
      <c r="F93" s="29"/>
      <c r="G93" s="29"/>
      <c r="H93" s="29"/>
      <c r="I93" s="29"/>
      <c r="J93" s="29"/>
      <c r="K93" s="29"/>
      <c r="L93" s="315"/>
      <c r="M93" s="316"/>
      <c r="N93" s="317"/>
      <c r="O93" s="29"/>
      <c r="P93" s="29"/>
      <c r="Q93" s="29"/>
      <c r="R93" s="29"/>
      <c r="S93" s="116">
        <f>SUM(C93:R93)</f>
        <v>0</v>
      </c>
      <c r="T93" s="31"/>
    </row>
    <row r="94" spans="1:20" ht="27" customHeight="1" x14ac:dyDescent="0.25">
      <c r="A94" s="227" t="s">
        <v>170</v>
      </c>
      <c r="B94" s="228"/>
      <c r="C94" s="117">
        <f>SUM(C76:C93)</f>
        <v>0</v>
      </c>
      <c r="D94" s="117">
        <f t="shared" ref="D94:K94" si="6">SUM(D76:D93)</f>
        <v>0</v>
      </c>
      <c r="E94" s="156">
        <f t="shared" si="6"/>
        <v>0</v>
      </c>
      <c r="F94" s="117">
        <f t="shared" si="6"/>
        <v>0</v>
      </c>
      <c r="G94" s="117">
        <f t="shared" si="6"/>
        <v>0</v>
      </c>
      <c r="H94" s="117">
        <f t="shared" si="6"/>
        <v>0</v>
      </c>
      <c r="I94" s="117">
        <f t="shared" si="6"/>
        <v>0</v>
      </c>
      <c r="J94" s="117">
        <f t="shared" si="6"/>
        <v>0</v>
      </c>
      <c r="K94" s="117">
        <f t="shared" si="6"/>
        <v>0</v>
      </c>
      <c r="L94" s="318" t="e">
        <f>L90+M90</f>
        <v>#VALUE!</v>
      </c>
      <c r="M94" s="319"/>
      <c r="N94" s="117" t="str">
        <f>N90</f>
        <v>Operational Water</v>
      </c>
      <c r="O94" s="117">
        <f>SUM(O74:O93)</f>
        <v>0</v>
      </c>
      <c r="P94" s="117">
        <f t="shared" ref="P94:T94" si="7">SUM(P74:P93)</f>
        <v>0</v>
      </c>
      <c r="Q94" s="117">
        <f t="shared" si="7"/>
        <v>0</v>
      </c>
      <c r="R94" s="117">
        <f t="shared" si="7"/>
        <v>0</v>
      </c>
      <c r="S94" s="117">
        <f t="shared" si="7"/>
        <v>0</v>
      </c>
      <c r="T94" s="117">
        <f t="shared" si="7"/>
        <v>0</v>
      </c>
    </row>
    <row r="95" spans="1:20" ht="27" customHeight="1" x14ac:dyDescent="0.25">
      <c r="A95" s="227" t="s">
        <v>171</v>
      </c>
      <c r="B95" s="228"/>
      <c r="C95" s="118" t="e">
        <f t="shared" ref="C95:K95" si="8">C94/$C$6</f>
        <v>#DIV/0!</v>
      </c>
      <c r="D95" s="118" t="e">
        <f t="shared" si="8"/>
        <v>#DIV/0!</v>
      </c>
      <c r="E95" s="118" t="e">
        <f t="shared" si="8"/>
        <v>#DIV/0!</v>
      </c>
      <c r="F95" s="118" t="e">
        <f t="shared" si="8"/>
        <v>#DIV/0!</v>
      </c>
      <c r="G95" s="118" t="e">
        <f t="shared" si="8"/>
        <v>#DIV/0!</v>
      </c>
      <c r="H95" s="118" t="e">
        <f t="shared" si="8"/>
        <v>#DIV/0!</v>
      </c>
      <c r="I95" s="118" t="e">
        <f t="shared" si="8"/>
        <v>#DIV/0!</v>
      </c>
      <c r="J95" s="118" t="e">
        <f t="shared" si="8"/>
        <v>#DIV/0!</v>
      </c>
      <c r="K95" s="118" t="e">
        <f t="shared" si="8"/>
        <v>#DIV/0!</v>
      </c>
      <c r="L95" s="320" t="e">
        <f>L94/$C$6</f>
        <v>#VALUE!</v>
      </c>
      <c r="M95" s="321"/>
      <c r="N95" s="118" t="e">
        <f t="shared" ref="N95:T95" si="9">N94/$C$6</f>
        <v>#VALUE!</v>
      </c>
      <c r="O95" s="118" t="e">
        <f t="shared" si="9"/>
        <v>#DIV/0!</v>
      </c>
      <c r="P95" s="118" t="e">
        <f t="shared" si="9"/>
        <v>#DIV/0!</v>
      </c>
      <c r="Q95" s="118" t="e">
        <f t="shared" si="9"/>
        <v>#DIV/0!</v>
      </c>
      <c r="R95" s="118" t="e">
        <f t="shared" si="9"/>
        <v>#DIV/0!</v>
      </c>
      <c r="S95" s="118" t="e">
        <f t="shared" si="9"/>
        <v>#DIV/0!</v>
      </c>
      <c r="T95" s="118" t="e">
        <f t="shared" si="9"/>
        <v>#DIV/0!</v>
      </c>
    </row>
    <row r="96" spans="1:20" x14ac:dyDescent="0.25">
      <c r="A96" s="325" t="s">
        <v>172</v>
      </c>
      <c r="B96" s="326"/>
      <c r="C96" s="326"/>
      <c r="D96" s="326"/>
      <c r="E96" s="326"/>
      <c r="F96" s="326"/>
      <c r="G96" s="326"/>
      <c r="H96" s="326"/>
      <c r="I96" s="326"/>
      <c r="J96" s="326"/>
      <c r="K96" s="326"/>
      <c r="L96" s="326"/>
      <c r="M96" s="326"/>
      <c r="N96" s="326"/>
      <c r="O96" s="326"/>
      <c r="P96" s="326"/>
      <c r="Q96" s="327"/>
      <c r="R96" s="327"/>
      <c r="S96" s="327"/>
      <c r="T96" s="328"/>
    </row>
    <row r="97" spans="1:47" ht="12.75" customHeight="1" x14ac:dyDescent="0.25">
      <c r="A97" s="329" t="s">
        <v>173</v>
      </c>
      <c r="B97" s="329"/>
      <c r="C97" s="329"/>
      <c r="D97" s="329"/>
      <c r="E97" s="329"/>
      <c r="F97" s="329"/>
      <c r="G97" s="329"/>
      <c r="H97" s="329"/>
      <c r="I97" s="329"/>
      <c r="J97" s="329"/>
      <c r="K97" s="329"/>
      <c r="L97" s="329"/>
      <c r="M97" s="329"/>
      <c r="N97" s="329"/>
      <c r="O97" s="329"/>
      <c r="P97" s="329"/>
      <c r="Q97" s="330"/>
      <c r="R97" s="331"/>
      <c r="S97" s="332"/>
      <c r="T97" s="119" t="s">
        <v>174</v>
      </c>
    </row>
    <row r="98" spans="1:47" ht="15.6" x14ac:dyDescent="0.25">
      <c r="A98" s="155" t="s">
        <v>175</v>
      </c>
      <c r="B98" s="155"/>
      <c r="C98" s="155"/>
      <c r="D98" s="120"/>
      <c r="E98" s="120"/>
      <c r="F98" s="155"/>
      <c r="G98" s="155"/>
      <c r="H98" s="155"/>
      <c r="I98" s="155"/>
      <c r="J98" s="155"/>
      <c r="K98" s="155"/>
      <c r="L98" s="155"/>
      <c r="M98" s="155"/>
      <c r="N98" s="155"/>
      <c r="O98" s="120"/>
      <c r="P98" s="120"/>
      <c r="Q98" s="336"/>
      <c r="R98" s="337"/>
      <c r="S98" s="338"/>
      <c r="T98" s="121" t="s">
        <v>176</v>
      </c>
    </row>
    <row r="99" spans="1:47" ht="13.2" customHeight="1" x14ac:dyDescent="0.25">
      <c r="A99" s="155" t="s">
        <v>177</v>
      </c>
      <c r="B99" s="155"/>
      <c r="C99" s="155"/>
      <c r="D99" s="120"/>
      <c r="E99" s="120"/>
      <c r="F99" s="155"/>
      <c r="G99" s="155"/>
      <c r="H99" s="155"/>
      <c r="I99" s="155"/>
      <c r="J99" s="155"/>
      <c r="K99" s="155"/>
      <c r="L99" s="155"/>
      <c r="M99" s="155"/>
      <c r="N99" s="155"/>
      <c r="O99" s="120"/>
      <c r="P99" s="120"/>
      <c r="Q99" s="122"/>
      <c r="R99" s="122"/>
      <c r="S99" s="123"/>
      <c r="T99" s="124"/>
    </row>
    <row r="100" spans="1:47" s="126" customFormat="1" ht="57.75" customHeight="1" x14ac:dyDescent="0.25">
      <c r="A100" s="284" t="s">
        <v>178</v>
      </c>
      <c r="B100" s="284"/>
      <c r="C100" s="284"/>
      <c r="D100" s="284"/>
      <c r="E100" s="284"/>
      <c r="F100" s="284"/>
      <c r="G100" s="284"/>
      <c r="H100" s="284"/>
      <c r="I100" s="284"/>
      <c r="J100" s="284"/>
      <c r="K100" s="284"/>
      <c r="L100" s="284"/>
      <c r="M100" s="284"/>
      <c r="N100" s="284"/>
      <c r="O100" s="284"/>
      <c r="P100" s="284"/>
      <c r="Q100" s="284"/>
      <c r="R100" s="284"/>
      <c r="S100" s="284"/>
      <c r="T100" s="284"/>
      <c r="U100" s="125"/>
      <c r="V100" s="125"/>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c r="AR100" s="125"/>
      <c r="AS100" s="125"/>
      <c r="AT100" s="125"/>
      <c r="AU100" s="125"/>
    </row>
    <row r="101" spans="1:47" ht="0.75" customHeight="1" x14ac:dyDescent="0.25">
      <c r="A101" s="285"/>
      <c r="B101" s="285"/>
      <c r="C101" s="285"/>
      <c r="D101" s="285"/>
      <c r="E101" s="285"/>
      <c r="F101" s="285"/>
      <c r="G101" s="285"/>
      <c r="H101" s="285"/>
      <c r="I101" s="285"/>
      <c r="J101" s="285"/>
      <c r="K101" s="285"/>
      <c r="L101" s="285"/>
      <c r="M101" s="285"/>
      <c r="N101" s="285"/>
      <c r="O101" s="285"/>
      <c r="P101" s="285"/>
      <c r="Q101" s="285"/>
      <c r="R101" s="285"/>
      <c r="S101" s="285"/>
      <c r="T101" s="285"/>
    </row>
    <row r="102" spans="1:47" ht="35.25" customHeight="1" x14ac:dyDescent="0.25">
      <c r="A102" s="286" t="s">
        <v>179</v>
      </c>
      <c r="B102" s="287"/>
      <c r="C102" s="212" t="s">
        <v>140</v>
      </c>
      <c r="D102" s="212" t="s">
        <v>141</v>
      </c>
      <c r="E102" s="293" t="s">
        <v>142</v>
      </c>
      <c r="F102" s="294"/>
      <c r="G102" s="297" t="s">
        <v>143</v>
      </c>
      <c r="H102" s="297"/>
      <c r="I102" s="297"/>
      <c r="J102" s="297"/>
      <c r="K102" s="297"/>
      <c r="L102" s="297"/>
      <c r="M102" s="297"/>
      <c r="N102" s="297"/>
      <c r="O102" s="293" t="s">
        <v>144</v>
      </c>
      <c r="P102" s="297"/>
      <c r="Q102" s="297"/>
      <c r="R102" s="294"/>
      <c r="S102" s="299" t="s">
        <v>145</v>
      </c>
      <c r="T102" s="294" t="s">
        <v>146</v>
      </c>
    </row>
    <row r="103" spans="1:47" x14ac:dyDescent="0.25">
      <c r="A103" s="288"/>
      <c r="B103" s="289"/>
      <c r="C103" s="213"/>
      <c r="D103" s="292"/>
      <c r="E103" s="295"/>
      <c r="F103" s="296"/>
      <c r="G103" s="298"/>
      <c r="H103" s="298"/>
      <c r="I103" s="298"/>
      <c r="J103" s="298"/>
      <c r="K103" s="298"/>
      <c r="L103" s="298"/>
      <c r="M103" s="298"/>
      <c r="N103" s="298"/>
      <c r="O103" s="295"/>
      <c r="P103" s="298"/>
      <c r="Q103" s="298"/>
      <c r="R103" s="296"/>
      <c r="S103" s="300"/>
      <c r="T103" s="296"/>
    </row>
    <row r="104" spans="1:47" ht="26.7" customHeight="1" x14ac:dyDescent="0.25">
      <c r="A104" s="290"/>
      <c r="B104" s="291"/>
      <c r="C104" s="213"/>
      <c r="D104" s="322" t="s">
        <v>147</v>
      </c>
      <c r="E104" s="323"/>
      <c r="F104" s="324"/>
      <c r="G104" s="322" t="s">
        <v>148</v>
      </c>
      <c r="H104" s="323"/>
      <c r="I104" s="323"/>
      <c r="J104" s="323"/>
      <c r="K104" s="323"/>
      <c r="L104" s="323"/>
      <c r="M104" s="323"/>
      <c r="N104" s="324"/>
      <c r="O104" s="322" t="s">
        <v>149</v>
      </c>
      <c r="P104" s="323"/>
      <c r="Q104" s="323"/>
      <c r="R104" s="324"/>
      <c r="S104" s="300"/>
      <c r="T104" s="294" t="s">
        <v>150</v>
      </c>
    </row>
    <row r="105" spans="1:47" ht="25.5" customHeight="1" x14ac:dyDescent="0.25">
      <c r="A105" s="112" t="s">
        <v>98</v>
      </c>
      <c r="B105" s="113"/>
      <c r="C105" s="214"/>
      <c r="D105" s="114" t="s">
        <v>151</v>
      </c>
      <c r="E105" s="114" t="s">
        <v>152</v>
      </c>
      <c r="F105" s="114" t="s">
        <v>153</v>
      </c>
      <c r="G105" s="114" t="s">
        <v>154</v>
      </c>
      <c r="H105" s="114" t="s">
        <v>155</v>
      </c>
      <c r="I105" s="114" t="s">
        <v>156</v>
      </c>
      <c r="J105" s="114" t="s">
        <v>157</v>
      </c>
      <c r="K105" s="114" t="s">
        <v>158</v>
      </c>
      <c r="L105" s="322" t="s">
        <v>159</v>
      </c>
      <c r="M105" s="324"/>
      <c r="N105" s="114" t="s">
        <v>160</v>
      </c>
      <c r="O105" s="114" t="s">
        <v>161</v>
      </c>
      <c r="P105" s="114" t="s">
        <v>162</v>
      </c>
      <c r="Q105" s="114" t="s">
        <v>163</v>
      </c>
      <c r="R105" s="114" t="s">
        <v>164</v>
      </c>
      <c r="S105" s="301"/>
      <c r="T105" s="296"/>
    </row>
    <row r="106" spans="1:47" ht="29.7" customHeight="1" x14ac:dyDescent="0.25">
      <c r="A106" s="115">
        <v>0.1</v>
      </c>
      <c r="B106" s="104" t="s">
        <v>116</v>
      </c>
      <c r="C106" s="303"/>
      <c r="D106" s="304"/>
      <c r="E106" s="304"/>
      <c r="F106" s="304"/>
      <c r="G106" s="304"/>
      <c r="H106" s="304"/>
      <c r="I106" s="304"/>
      <c r="J106" s="304"/>
      <c r="K106" s="304"/>
      <c r="L106" s="304"/>
      <c r="M106" s="304"/>
      <c r="N106" s="305"/>
      <c r="O106" s="33"/>
      <c r="P106" s="33"/>
      <c r="Q106" s="33"/>
      <c r="R106" s="33"/>
      <c r="S106" s="127">
        <f>SUM(C106:R106)</f>
        <v>0</v>
      </c>
      <c r="T106" s="34"/>
    </row>
    <row r="107" spans="1:47" ht="29.25" customHeight="1" x14ac:dyDescent="0.25">
      <c r="A107" s="103">
        <v>0.2</v>
      </c>
      <c r="B107" s="104" t="s">
        <v>117</v>
      </c>
      <c r="C107" s="306"/>
      <c r="D107" s="307"/>
      <c r="E107" s="307"/>
      <c r="F107" s="307"/>
      <c r="G107" s="307"/>
      <c r="H107" s="307"/>
      <c r="I107" s="307"/>
      <c r="J107" s="307"/>
      <c r="K107" s="307"/>
      <c r="L107" s="307"/>
      <c r="M107" s="307"/>
      <c r="N107" s="308"/>
      <c r="O107" s="33"/>
      <c r="P107" s="33"/>
      <c r="Q107" s="33"/>
      <c r="R107" s="33"/>
      <c r="S107" s="127">
        <f t="shared" ref="S107:S124" si="10">SUM(C107:R107)</f>
        <v>0</v>
      </c>
      <c r="T107" s="33"/>
    </row>
    <row r="108" spans="1:47" ht="33" customHeight="1" x14ac:dyDescent="0.25">
      <c r="A108" s="103">
        <v>0.3</v>
      </c>
      <c r="B108" s="104" t="s">
        <v>118</v>
      </c>
      <c r="C108" s="29"/>
      <c r="D108" s="29"/>
      <c r="E108" s="30"/>
      <c r="F108" s="29"/>
      <c r="G108" s="29"/>
      <c r="H108" s="32"/>
      <c r="I108" s="32"/>
      <c r="J108" s="32"/>
      <c r="K108" s="32"/>
      <c r="L108" s="309"/>
      <c r="M108" s="310"/>
      <c r="N108" s="311"/>
      <c r="O108" s="29"/>
      <c r="P108" s="29"/>
      <c r="Q108" s="29"/>
      <c r="R108" s="29"/>
      <c r="S108" s="116">
        <f t="shared" si="10"/>
        <v>0</v>
      </c>
      <c r="T108" s="29"/>
    </row>
    <row r="109" spans="1:47" ht="33" customHeight="1" x14ac:dyDescent="0.25">
      <c r="A109" s="103">
        <v>0.4</v>
      </c>
      <c r="B109" s="104" t="s">
        <v>119</v>
      </c>
      <c r="C109" s="29"/>
      <c r="D109" s="29"/>
      <c r="E109" s="30"/>
      <c r="F109" s="29"/>
      <c r="G109" s="32"/>
      <c r="H109" s="32"/>
      <c r="I109" s="32"/>
      <c r="J109" s="32"/>
      <c r="K109" s="32"/>
      <c r="L109" s="312"/>
      <c r="M109" s="313"/>
      <c r="N109" s="314"/>
      <c r="O109" s="29"/>
      <c r="P109" s="29"/>
      <c r="Q109" s="29"/>
      <c r="R109" s="29"/>
      <c r="S109" s="116">
        <f t="shared" si="10"/>
        <v>0</v>
      </c>
      <c r="T109" s="32"/>
    </row>
    <row r="110" spans="1:47" ht="33.450000000000003" customHeight="1" x14ac:dyDescent="0.25">
      <c r="A110" s="103">
        <v>0.5</v>
      </c>
      <c r="B110" s="104" t="s">
        <v>165</v>
      </c>
      <c r="C110" s="29"/>
      <c r="D110" s="29"/>
      <c r="E110" s="30"/>
      <c r="F110" s="29"/>
      <c r="G110" s="32"/>
      <c r="H110" s="32"/>
      <c r="I110" s="32"/>
      <c r="J110" s="32"/>
      <c r="K110" s="32"/>
      <c r="L110" s="312"/>
      <c r="M110" s="313"/>
      <c r="N110" s="314"/>
      <c r="O110" s="29"/>
      <c r="P110" s="29"/>
      <c r="Q110" s="29"/>
      <c r="R110" s="29"/>
      <c r="S110" s="116">
        <f t="shared" si="10"/>
        <v>0</v>
      </c>
      <c r="T110" s="32"/>
    </row>
    <row r="111" spans="1:47" ht="29.7" customHeight="1" x14ac:dyDescent="0.25">
      <c r="A111" s="103">
        <v>1</v>
      </c>
      <c r="B111" s="104" t="s">
        <v>120</v>
      </c>
      <c r="C111" s="29"/>
      <c r="D111" s="29"/>
      <c r="E111" s="30"/>
      <c r="F111" s="29"/>
      <c r="G111" s="32"/>
      <c r="H111" s="32"/>
      <c r="I111" s="32"/>
      <c r="J111" s="32"/>
      <c r="K111" s="32"/>
      <c r="L111" s="312"/>
      <c r="M111" s="313"/>
      <c r="N111" s="314"/>
      <c r="O111" s="29"/>
      <c r="P111" s="29"/>
      <c r="Q111" s="29"/>
      <c r="R111" s="29"/>
      <c r="S111" s="116">
        <f t="shared" si="10"/>
        <v>0</v>
      </c>
      <c r="T111" s="32"/>
    </row>
    <row r="112" spans="1:47" ht="34.950000000000003" customHeight="1" x14ac:dyDescent="0.25">
      <c r="A112" s="103">
        <v>2.1</v>
      </c>
      <c r="B112" s="104" t="s">
        <v>121</v>
      </c>
      <c r="C112" s="29"/>
      <c r="D112" s="29"/>
      <c r="E112" s="29"/>
      <c r="F112" s="29"/>
      <c r="G112" s="29"/>
      <c r="H112" s="32"/>
      <c r="I112" s="32"/>
      <c r="J112" s="32"/>
      <c r="K112" s="32"/>
      <c r="L112" s="312"/>
      <c r="M112" s="313"/>
      <c r="N112" s="314"/>
      <c r="O112" s="29"/>
      <c r="P112" s="29"/>
      <c r="Q112" s="29"/>
      <c r="R112" s="29"/>
      <c r="S112" s="116">
        <f t="shared" si="10"/>
        <v>0</v>
      </c>
      <c r="T112" s="29"/>
    </row>
    <row r="113" spans="1:20" ht="28.95" customHeight="1" x14ac:dyDescent="0.25">
      <c r="A113" s="103">
        <v>2.2000000000000002</v>
      </c>
      <c r="B113" s="104" t="s">
        <v>122</v>
      </c>
      <c r="C113" s="29"/>
      <c r="D113" s="29"/>
      <c r="E113" s="30"/>
      <c r="F113" s="29"/>
      <c r="G113" s="29"/>
      <c r="H113" s="32"/>
      <c r="I113" s="32"/>
      <c r="J113" s="32"/>
      <c r="K113" s="32"/>
      <c r="L113" s="312"/>
      <c r="M113" s="313"/>
      <c r="N113" s="314"/>
      <c r="O113" s="29"/>
      <c r="P113" s="29"/>
      <c r="Q113" s="29"/>
      <c r="R113" s="29"/>
      <c r="S113" s="116">
        <f t="shared" si="10"/>
        <v>0</v>
      </c>
      <c r="T113" s="29"/>
    </row>
    <row r="114" spans="1:20" ht="31.95" customHeight="1" x14ac:dyDescent="0.25">
      <c r="A114" s="103">
        <v>2.2999999999999998</v>
      </c>
      <c r="B114" s="104" t="s">
        <v>123</v>
      </c>
      <c r="C114" s="29"/>
      <c r="D114" s="29"/>
      <c r="E114" s="30"/>
      <c r="F114" s="29"/>
      <c r="G114" s="29"/>
      <c r="H114" s="32"/>
      <c r="I114" s="32"/>
      <c r="J114" s="32"/>
      <c r="K114" s="32"/>
      <c r="L114" s="312"/>
      <c r="M114" s="313"/>
      <c r="N114" s="314"/>
      <c r="O114" s="29"/>
      <c r="P114" s="29"/>
      <c r="Q114" s="29"/>
      <c r="R114" s="29"/>
      <c r="S114" s="116">
        <f t="shared" si="10"/>
        <v>0</v>
      </c>
      <c r="T114" s="29"/>
    </row>
    <row r="115" spans="1:20" ht="33" customHeight="1" x14ac:dyDescent="0.25">
      <c r="A115" s="103">
        <v>2.4</v>
      </c>
      <c r="B115" s="104" t="s">
        <v>124</v>
      </c>
      <c r="C115" s="29"/>
      <c r="D115" s="29"/>
      <c r="E115" s="30"/>
      <c r="F115" s="29"/>
      <c r="G115" s="29"/>
      <c r="H115" s="32"/>
      <c r="I115" s="32"/>
      <c r="J115" s="32"/>
      <c r="K115" s="32"/>
      <c r="L115" s="312"/>
      <c r="M115" s="313"/>
      <c r="N115" s="314"/>
      <c r="O115" s="29"/>
      <c r="P115" s="29"/>
      <c r="Q115" s="29"/>
      <c r="R115" s="29"/>
      <c r="S115" s="116">
        <f t="shared" si="10"/>
        <v>0</v>
      </c>
      <c r="T115" s="29"/>
    </row>
    <row r="116" spans="1:20" ht="34.200000000000003" customHeight="1" x14ac:dyDescent="0.25">
      <c r="A116" s="103">
        <v>2.5</v>
      </c>
      <c r="B116" s="104" t="s">
        <v>125</v>
      </c>
      <c r="C116" s="29"/>
      <c r="D116" s="29"/>
      <c r="E116" s="30"/>
      <c r="F116" s="29"/>
      <c r="G116" s="29"/>
      <c r="H116" s="32"/>
      <c r="I116" s="32"/>
      <c r="J116" s="32"/>
      <c r="K116" s="32"/>
      <c r="L116" s="312"/>
      <c r="M116" s="313"/>
      <c r="N116" s="314"/>
      <c r="O116" s="29"/>
      <c r="P116" s="29"/>
      <c r="Q116" s="29"/>
      <c r="R116" s="29"/>
      <c r="S116" s="116">
        <f t="shared" si="10"/>
        <v>0</v>
      </c>
      <c r="T116" s="29"/>
    </row>
    <row r="117" spans="1:20" ht="30.45" customHeight="1" x14ac:dyDescent="0.25">
      <c r="A117" s="103">
        <v>2.6</v>
      </c>
      <c r="B117" s="104" t="s">
        <v>126</v>
      </c>
      <c r="C117" s="29"/>
      <c r="D117" s="29"/>
      <c r="E117" s="30"/>
      <c r="F117" s="29"/>
      <c r="G117" s="29"/>
      <c r="H117" s="32"/>
      <c r="I117" s="32"/>
      <c r="J117" s="32"/>
      <c r="K117" s="32"/>
      <c r="L117" s="312"/>
      <c r="M117" s="313"/>
      <c r="N117" s="314"/>
      <c r="O117" s="29"/>
      <c r="P117" s="29"/>
      <c r="Q117" s="29"/>
      <c r="R117" s="29"/>
      <c r="S117" s="116">
        <f t="shared" si="10"/>
        <v>0</v>
      </c>
      <c r="T117" s="29"/>
    </row>
    <row r="118" spans="1:20" ht="32.700000000000003" customHeight="1" x14ac:dyDescent="0.25">
      <c r="A118" s="103">
        <v>2.7</v>
      </c>
      <c r="B118" s="104" t="s">
        <v>127</v>
      </c>
      <c r="C118" s="29"/>
      <c r="D118" s="29"/>
      <c r="E118" s="30"/>
      <c r="F118" s="29"/>
      <c r="G118" s="29"/>
      <c r="H118" s="32"/>
      <c r="I118" s="32"/>
      <c r="J118" s="32"/>
      <c r="K118" s="32"/>
      <c r="L118" s="312"/>
      <c r="M118" s="313"/>
      <c r="N118" s="314"/>
      <c r="O118" s="29"/>
      <c r="P118" s="29"/>
      <c r="Q118" s="29"/>
      <c r="R118" s="29"/>
      <c r="S118" s="116">
        <f t="shared" si="10"/>
        <v>0</v>
      </c>
      <c r="T118" s="29"/>
    </row>
    <row r="119" spans="1:20" ht="31.5" customHeight="1" x14ac:dyDescent="0.25">
      <c r="A119" s="103">
        <v>2.8</v>
      </c>
      <c r="B119" s="104" t="s">
        <v>128</v>
      </c>
      <c r="C119" s="29"/>
      <c r="D119" s="29"/>
      <c r="E119" s="30"/>
      <c r="F119" s="29"/>
      <c r="G119" s="29"/>
      <c r="H119" s="32"/>
      <c r="I119" s="32"/>
      <c r="J119" s="32"/>
      <c r="K119" s="32"/>
      <c r="L119" s="312"/>
      <c r="M119" s="313"/>
      <c r="N119" s="314"/>
      <c r="O119" s="29"/>
      <c r="P119" s="29"/>
      <c r="Q119" s="29"/>
      <c r="R119" s="29"/>
      <c r="S119" s="116">
        <f t="shared" si="10"/>
        <v>0</v>
      </c>
      <c r="T119" s="29"/>
    </row>
    <row r="120" spans="1:20" ht="38.25" customHeight="1" x14ac:dyDescent="0.25">
      <c r="A120" s="103">
        <v>3</v>
      </c>
      <c r="B120" s="104" t="s">
        <v>129</v>
      </c>
      <c r="C120" s="29"/>
      <c r="D120" s="29"/>
      <c r="E120" s="30"/>
      <c r="F120" s="29"/>
      <c r="G120" s="29"/>
      <c r="H120" s="32"/>
      <c r="I120" s="32"/>
      <c r="J120" s="32"/>
      <c r="K120" s="32"/>
      <c r="L120" s="312"/>
      <c r="M120" s="313"/>
      <c r="N120" s="314"/>
      <c r="O120" s="29"/>
      <c r="P120" s="29"/>
      <c r="Q120" s="29"/>
      <c r="R120" s="29"/>
      <c r="S120" s="116">
        <f t="shared" si="10"/>
        <v>0</v>
      </c>
      <c r="T120" s="29"/>
    </row>
    <row r="121" spans="1:20" ht="24.75" customHeight="1" x14ac:dyDescent="0.25">
      <c r="A121" s="103">
        <v>4</v>
      </c>
      <c r="B121" s="104" t="s">
        <v>166</v>
      </c>
      <c r="C121" s="29"/>
      <c r="D121" s="29"/>
      <c r="E121" s="30"/>
      <c r="F121" s="29"/>
      <c r="G121" s="29"/>
      <c r="H121" s="32"/>
      <c r="I121" s="32"/>
      <c r="J121" s="32"/>
      <c r="K121" s="32"/>
      <c r="L121" s="315"/>
      <c r="M121" s="316"/>
      <c r="N121" s="317"/>
      <c r="O121" s="29"/>
      <c r="P121" s="29"/>
      <c r="Q121" s="29"/>
      <c r="R121" s="29"/>
      <c r="S121" s="116">
        <f t="shared" si="10"/>
        <v>0</v>
      </c>
      <c r="T121" s="29"/>
    </row>
    <row r="122" spans="1:20" ht="26.4" x14ac:dyDescent="0.25">
      <c r="A122" s="103">
        <v>5</v>
      </c>
      <c r="B122" s="104" t="s">
        <v>131</v>
      </c>
      <c r="C122" s="29"/>
      <c r="D122" s="29"/>
      <c r="E122" s="30"/>
      <c r="F122" s="29"/>
      <c r="G122" s="29"/>
      <c r="H122" s="32"/>
      <c r="I122" s="32"/>
      <c r="J122" s="32"/>
      <c r="K122" s="32"/>
      <c r="L122" s="29" t="s">
        <v>167</v>
      </c>
      <c r="M122" s="29" t="s">
        <v>168</v>
      </c>
      <c r="N122" s="29" t="s">
        <v>169</v>
      </c>
      <c r="O122" s="29"/>
      <c r="P122" s="29"/>
      <c r="Q122" s="29"/>
      <c r="R122" s="29"/>
      <c r="S122" s="116">
        <f>SUM(C122:R122)</f>
        <v>0</v>
      </c>
      <c r="T122" s="29"/>
    </row>
    <row r="123" spans="1:20" ht="31.5" customHeight="1" x14ac:dyDescent="0.25">
      <c r="A123" s="103">
        <v>6</v>
      </c>
      <c r="B123" s="104" t="s">
        <v>132</v>
      </c>
      <c r="C123" s="29"/>
      <c r="D123" s="29"/>
      <c r="E123" s="30"/>
      <c r="F123" s="29"/>
      <c r="G123" s="29"/>
      <c r="H123" s="32"/>
      <c r="I123" s="32"/>
      <c r="J123" s="32"/>
      <c r="K123" s="32"/>
      <c r="L123" s="341"/>
      <c r="M123" s="342"/>
      <c r="N123" s="343"/>
      <c r="O123" s="29"/>
      <c r="P123" s="29"/>
      <c r="Q123" s="29"/>
      <c r="R123" s="29"/>
      <c r="S123" s="116">
        <f t="shared" si="10"/>
        <v>0</v>
      </c>
      <c r="T123" s="29"/>
    </row>
    <row r="124" spans="1:20" ht="25.95" customHeight="1" x14ac:dyDescent="0.25">
      <c r="A124" s="103">
        <v>7</v>
      </c>
      <c r="B124" s="104" t="s">
        <v>133</v>
      </c>
      <c r="C124" s="29"/>
      <c r="D124" s="29"/>
      <c r="E124" s="30"/>
      <c r="F124" s="29"/>
      <c r="G124" s="29"/>
      <c r="H124" s="32"/>
      <c r="I124" s="32"/>
      <c r="J124" s="32"/>
      <c r="K124" s="32"/>
      <c r="L124" s="344"/>
      <c r="M124" s="345"/>
      <c r="N124" s="346"/>
      <c r="O124" s="29"/>
      <c r="P124" s="29"/>
      <c r="Q124" s="29"/>
      <c r="R124" s="29"/>
      <c r="S124" s="116">
        <f t="shared" si="10"/>
        <v>0</v>
      </c>
      <c r="T124" s="29"/>
    </row>
    <row r="125" spans="1:20" ht="33" customHeight="1" x14ac:dyDescent="0.25">
      <c r="A125" s="103">
        <v>8</v>
      </c>
      <c r="B125" s="104" t="s">
        <v>134</v>
      </c>
      <c r="C125" s="29"/>
      <c r="D125" s="29"/>
      <c r="E125" s="30"/>
      <c r="F125" s="29"/>
      <c r="G125" s="29"/>
      <c r="H125" s="32"/>
      <c r="I125" s="32"/>
      <c r="J125" s="32"/>
      <c r="K125" s="32"/>
      <c r="L125" s="347"/>
      <c r="M125" s="348"/>
      <c r="N125" s="349"/>
      <c r="O125" s="29"/>
      <c r="P125" s="29"/>
      <c r="Q125" s="29"/>
      <c r="R125" s="29"/>
      <c r="S125" s="116">
        <f>SUM(C125:R125)</f>
        <v>0</v>
      </c>
      <c r="T125" s="29"/>
    </row>
    <row r="126" spans="1:20" ht="37.950000000000003" customHeight="1" x14ac:dyDescent="0.25">
      <c r="A126" s="227" t="s">
        <v>170</v>
      </c>
      <c r="B126" s="228"/>
      <c r="C126" s="117">
        <f t="shared" ref="C126:K126" si="11">SUM(C108:C125)</f>
        <v>0</v>
      </c>
      <c r="D126" s="117">
        <f t="shared" si="11"/>
        <v>0</v>
      </c>
      <c r="E126" s="156">
        <f t="shared" si="11"/>
        <v>0</v>
      </c>
      <c r="F126" s="117">
        <f t="shared" si="11"/>
        <v>0</v>
      </c>
      <c r="G126" s="117">
        <f t="shared" si="11"/>
        <v>0</v>
      </c>
      <c r="H126" s="117">
        <f t="shared" si="11"/>
        <v>0</v>
      </c>
      <c r="I126" s="117">
        <f t="shared" si="11"/>
        <v>0</v>
      </c>
      <c r="J126" s="117">
        <f t="shared" si="11"/>
        <v>0</v>
      </c>
      <c r="K126" s="117">
        <f t="shared" si="11"/>
        <v>0</v>
      </c>
      <c r="L126" s="318" t="e">
        <f>L122+M122</f>
        <v>#VALUE!</v>
      </c>
      <c r="M126" s="319"/>
      <c r="N126" s="117" t="str">
        <f>N122</f>
        <v>Operational Water</v>
      </c>
      <c r="O126" s="117">
        <f t="shared" ref="O126:T126" si="12">SUM(O106:O125)</f>
        <v>0</v>
      </c>
      <c r="P126" s="117">
        <f t="shared" si="12"/>
        <v>0</v>
      </c>
      <c r="Q126" s="117">
        <f t="shared" si="12"/>
        <v>0</v>
      </c>
      <c r="R126" s="117">
        <f t="shared" si="12"/>
        <v>0</v>
      </c>
      <c r="S126" s="117">
        <f t="shared" si="12"/>
        <v>0</v>
      </c>
      <c r="T126" s="117">
        <f t="shared" si="12"/>
        <v>0</v>
      </c>
    </row>
    <row r="127" spans="1:20" ht="37.950000000000003" customHeight="1" x14ac:dyDescent="0.25">
      <c r="A127" s="227" t="s">
        <v>171</v>
      </c>
      <c r="B127" s="228"/>
      <c r="C127" s="118" t="e">
        <f t="shared" ref="C127:K127" si="13">C126/$C$6</f>
        <v>#DIV/0!</v>
      </c>
      <c r="D127" s="118" t="e">
        <f t="shared" si="13"/>
        <v>#DIV/0!</v>
      </c>
      <c r="E127" s="118" t="e">
        <f t="shared" si="13"/>
        <v>#DIV/0!</v>
      </c>
      <c r="F127" s="118" t="e">
        <f t="shared" si="13"/>
        <v>#DIV/0!</v>
      </c>
      <c r="G127" s="118" t="e">
        <f t="shared" si="13"/>
        <v>#DIV/0!</v>
      </c>
      <c r="H127" s="118" t="e">
        <f t="shared" si="13"/>
        <v>#DIV/0!</v>
      </c>
      <c r="I127" s="118" t="e">
        <f t="shared" si="13"/>
        <v>#DIV/0!</v>
      </c>
      <c r="J127" s="118" t="e">
        <f t="shared" si="13"/>
        <v>#DIV/0!</v>
      </c>
      <c r="K127" s="118" t="e">
        <f t="shared" si="13"/>
        <v>#DIV/0!</v>
      </c>
      <c r="L127" s="320" t="e">
        <f>L126/$C$6</f>
        <v>#VALUE!</v>
      </c>
      <c r="M127" s="321"/>
      <c r="N127" s="118" t="e">
        <f t="shared" ref="N127:T127" si="14">N126/$C$6</f>
        <v>#VALUE!</v>
      </c>
      <c r="O127" s="118" t="e">
        <f t="shared" si="14"/>
        <v>#DIV/0!</v>
      </c>
      <c r="P127" s="118" t="e">
        <f t="shared" si="14"/>
        <v>#DIV/0!</v>
      </c>
      <c r="Q127" s="118" t="e">
        <f t="shared" si="14"/>
        <v>#DIV/0!</v>
      </c>
      <c r="R127" s="118" t="e">
        <f t="shared" si="14"/>
        <v>#DIV/0!</v>
      </c>
      <c r="S127" s="118" t="e">
        <f t="shared" si="14"/>
        <v>#DIV/0!</v>
      </c>
      <c r="T127" s="118" t="e">
        <f t="shared" si="14"/>
        <v>#DIV/0!</v>
      </c>
    </row>
    <row r="128" spans="1:20" x14ac:dyDescent="0.25">
      <c r="A128" s="325" t="s">
        <v>172</v>
      </c>
      <c r="B128" s="326"/>
      <c r="C128" s="326"/>
      <c r="D128" s="326"/>
      <c r="E128" s="326"/>
      <c r="F128" s="326"/>
      <c r="G128" s="326"/>
      <c r="H128" s="326"/>
      <c r="I128" s="326"/>
      <c r="J128" s="326"/>
      <c r="K128" s="326"/>
      <c r="L128" s="326"/>
      <c r="M128" s="326"/>
      <c r="N128" s="326"/>
      <c r="O128" s="326"/>
      <c r="P128" s="326"/>
      <c r="Q128" s="327"/>
      <c r="R128" s="327"/>
      <c r="S128" s="327"/>
      <c r="T128" s="328"/>
    </row>
    <row r="129" spans="1:20" ht="12.75" customHeight="1" x14ac:dyDescent="0.25">
      <c r="A129" s="329" t="s">
        <v>180</v>
      </c>
      <c r="B129" s="329"/>
      <c r="C129" s="329"/>
      <c r="D129" s="329"/>
      <c r="E129" s="329"/>
      <c r="F129" s="329"/>
      <c r="G129" s="329"/>
      <c r="H129" s="329"/>
      <c r="I129" s="329"/>
      <c r="J129" s="329"/>
      <c r="K129" s="329"/>
      <c r="L129" s="329"/>
      <c r="M129" s="329"/>
      <c r="N129" s="329"/>
      <c r="O129" s="329"/>
      <c r="P129" s="329"/>
      <c r="Q129" s="330"/>
      <c r="R129" s="331"/>
      <c r="S129" s="332"/>
      <c r="T129" s="119" t="s">
        <v>174</v>
      </c>
    </row>
    <row r="130" spans="1:20" ht="15.6" x14ac:dyDescent="0.25">
      <c r="A130" s="155" t="s">
        <v>175</v>
      </c>
      <c r="B130" s="155"/>
      <c r="C130" s="155"/>
      <c r="D130" s="120"/>
      <c r="E130" s="120"/>
      <c r="F130" s="155"/>
      <c r="G130" s="155"/>
      <c r="H130" s="155"/>
      <c r="I130" s="155"/>
      <c r="J130" s="155"/>
      <c r="K130" s="155"/>
      <c r="L130" s="155"/>
      <c r="M130" s="155"/>
      <c r="N130" s="155"/>
      <c r="O130" s="120"/>
      <c r="P130" s="120"/>
      <c r="Q130" s="336"/>
      <c r="R130" s="337"/>
      <c r="S130" s="338"/>
      <c r="T130" s="121" t="s">
        <v>176</v>
      </c>
    </row>
    <row r="131" spans="1:20" ht="15.6" x14ac:dyDescent="0.25">
      <c r="A131" s="155" t="s">
        <v>177</v>
      </c>
      <c r="B131" s="155"/>
      <c r="C131" s="155"/>
      <c r="D131" s="120"/>
      <c r="E131" s="120"/>
      <c r="F131" s="155"/>
      <c r="G131" s="155"/>
      <c r="H131" s="155"/>
      <c r="I131" s="155"/>
      <c r="J131" s="155"/>
      <c r="K131" s="155"/>
      <c r="L131" s="155"/>
      <c r="M131" s="155"/>
      <c r="N131" s="155"/>
      <c r="O131" s="120"/>
      <c r="P131" s="120"/>
      <c r="Q131" s="122"/>
      <c r="R131" s="122"/>
      <c r="S131" s="123"/>
      <c r="T131" s="124"/>
    </row>
  </sheetData>
  <sheetProtection algorithmName="SHA-512" hashValue="j6gw06n9gr3KYZFICEGiUrJ/A59jKCOAPYoYBuhahOtYom+1u3ZJk6mBGM4esWdKFUhXfeCpULKunm1/Orjj/Q==" saltValue="O/6RgfkYWhZT/Cn4ZgAKeA==" spinCount="100000" sheet="1" formatCells="0" insertRows="0" deleteRows="0"/>
  <mergeCells count="140">
    <mergeCell ref="A29:B36"/>
    <mergeCell ref="C36:E36"/>
    <mergeCell ref="I16:O16"/>
    <mergeCell ref="E64:G64"/>
    <mergeCell ref="Q130:S130"/>
    <mergeCell ref="A66:B66"/>
    <mergeCell ref="A128:T128"/>
    <mergeCell ref="A129:P129"/>
    <mergeCell ref="Q129:S129"/>
    <mergeCell ref="Q98:S98"/>
    <mergeCell ref="C106:N107"/>
    <mergeCell ref="L108:N121"/>
    <mergeCell ref="L123:N125"/>
    <mergeCell ref="A126:B126"/>
    <mergeCell ref="L126:M126"/>
    <mergeCell ref="A127:B127"/>
    <mergeCell ref="L127:M127"/>
    <mergeCell ref="O102:R103"/>
    <mergeCell ref="S102:S105"/>
    <mergeCell ref="T102:T103"/>
    <mergeCell ref="D104:F104"/>
    <mergeCell ref="G104:N104"/>
    <mergeCell ref="O104:R104"/>
    <mergeCell ref="T104:T105"/>
    <mergeCell ref="L105:M105"/>
    <mergeCell ref="A96:T96"/>
    <mergeCell ref="A97:P97"/>
    <mergeCell ref="Q97:S97"/>
    <mergeCell ref="A100:T101"/>
    <mergeCell ref="A102:B104"/>
    <mergeCell ref="D102:D103"/>
    <mergeCell ref="E102:F103"/>
    <mergeCell ref="G102:N103"/>
    <mergeCell ref="L76:N89"/>
    <mergeCell ref="L91:N93"/>
    <mergeCell ref="A94:B94"/>
    <mergeCell ref="L94:M94"/>
    <mergeCell ref="A95:B95"/>
    <mergeCell ref="L95:M95"/>
    <mergeCell ref="T70:T71"/>
    <mergeCell ref="D72:F72"/>
    <mergeCell ref="G72:N72"/>
    <mergeCell ref="O72:R72"/>
    <mergeCell ref="T72:T73"/>
    <mergeCell ref="L73:M73"/>
    <mergeCell ref="A68:T69"/>
    <mergeCell ref="A70:B72"/>
    <mergeCell ref="D70:D71"/>
    <mergeCell ref="E70:F71"/>
    <mergeCell ref="G70:N71"/>
    <mergeCell ref="O70:R71"/>
    <mergeCell ref="S70:S73"/>
    <mergeCell ref="E63:G63"/>
    <mergeCell ref="C74:N75"/>
    <mergeCell ref="F60:G60"/>
    <mergeCell ref="F61:G61"/>
    <mergeCell ref="F62:G62"/>
    <mergeCell ref="F54:G54"/>
    <mergeCell ref="F55:G55"/>
    <mergeCell ref="F56:G56"/>
    <mergeCell ref="F57:G57"/>
    <mergeCell ref="F58:G58"/>
    <mergeCell ref="F59:G59"/>
    <mergeCell ref="C35:E35"/>
    <mergeCell ref="F48:G48"/>
    <mergeCell ref="F49:G49"/>
    <mergeCell ref="F50:G50"/>
    <mergeCell ref="F51:G51"/>
    <mergeCell ref="F52:G52"/>
    <mergeCell ref="F53:G53"/>
    <mergeCell ref="F44:G44"/>
    <mergeCell ref="F45:G45"/>
    <mergeCell ref="F46:G46"/>
    <mergeCell ref="F47:G47"/>
    <mergeCell ref="A17:B17"/>
    <mergeCell ref="A18:B18"/>
    <mergeCell ref="A41:B43"/>
    <mergeCell ref="F41:G43"/>
    <mergeCell ref="E44:E47"/>
    <mergeCell ref="B37:F38"/>
    <mergeCell ref="A39:B39"/>
    <mergeCell ref="F39:G40"/>
    <mergeCell ref="H39:I39"/>
    <mergeCell ref="A40:B40"/>
    <mergeCell ref="A24:B27"/>
    <mergeCell ref="C24:E24"/>
    <mergeCell ref="C25:E25"/>
    <mergeCell ref="C26:E26"/>
    <mergeCell ref="C27:E27"/>
    <mergeCell ref="C29:E29"/>
    <mergeCell ref="C30:E30"/>
    <mergeCell ref="C31:E31"/>
    <mergeCell ref="C32:E32"/>
    <mergeCell ref="E39:E40"/>
    <mergeCell ref="E41:E43"/>
    <mergeCell ref="C39:D39"/>
    <mergeCell ref="C33:E33"/>
    <mergeCell ref="C34:E34"/>
    <mergeCell ref="A14:B14"/>
    <mergeCell ref="C14:F14"/>
    <mergeCell ref="A15:B15"/>
    <mergeCell ref="C15:F15"/>
    <mergeCell ref="A2:B2"/>
    <mergeCell ref="C2:F2"/>
    <mergeCell ref="C3:F3"/>
    <mergeCell ref="A4:B4"/>
    <mergeCell ref="C4:F4"/>
    <mergeCell ref="A11:B11"/>
    <mergeCell ref="C11:F11"/>
    <mergeCell ref="A8:B8"/>
    <mergeCell ref="C8:F8"/>
    <mergeCell ref="A9:B9"/>
    <mergeCell ref="C9:F9"/>
    <mergeCell ref="A10:B10"/>
    <mergeCell ref="C10:F10"/>
    <mergeCell ref="A5:B5"/>
    <mergeCell ref="A1:F1"/>
    <mergeCell ref="C70:C73"/>
    <mergeCell ref="C102:C105"/>
    <mergeCell ref="A19:B19"/>
    <mergeCell ref="C20:G20"/>
    <mergeCell ref="K20:O20"/>
    <mergeCell ref="A16:G16"/>
    <mergeCell ref="A3:B3"/>
    <mergeCell ref="I17:J17"/>
    <mergeCell ref="I18:J18"/>
    <mergeCell ref="I19:J19"/>
    <mergeCell ref="I20:J20"/>
    <mergeCell ref="C5:F5"/>
    <mergeCell ref="A6:B6"/>
    <mergeCell ref="C6:F6"/>
    <mergeCell ref="A7:B7"/>
    <mergeCell ref="C7:F7"/>
    <mergeCell ref="A12:B12"/>
    <mergeCell ref="C12:F12"/>
    <mergeCell ref="A13:B13"/>
    <mergeCell ref="C13:F13"/>
    <mergeCell ref="A20:B20"/>
    <mergeCell ref="A22:B22"/>
    <mergeCell ref="C22:F22"/>
  </mergeCells>
  <phoneticPr fontId="36" type="noConversion"/>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 down list'!$B$4:$B$5</xm:f>
          </x14:formula1>
          <xm:sqref>C66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6699"/>
  </sheetPr>
  <dimension ref="A1:AU171"/>
  <sheetViews>
    <sheetView showGridLines="0" tabSelected="1" zoomScale="70" zoomScaleNormal="70" workbookViewId="0">
      <selection activeCell="D19" sqref="D19"/>
    </sheetView>
  </sheetViews>
  <sheetFormatPr defaultColWidth="9.109375" defaultRowHeight="13.2" x14ac:dyDescent="0.25"/>
  <cols>
    <col min="1" max="1" width="14.33203125" style="71" customWidth="1"/>
    <col min="2" max="2" width="42.109375" style="75" customWidth="1"/>
    <col min="3" max="3" width="44.6640625" style="76" customWidth="1"/>
    <col min="4" max="4" width="27.6640625" style="76" bestFit="1" customWidth="1"/>
    <col min="5" max="5" width="41.109375" style="76" customWidth="1"/>
    <col min="6" max="6" width="35.6640625" style="76" bestFit="1" customWidth="1"/>
    <col min="7" max="7" width="29.33203125" style="67" customWidth="1"/>
    <col min="8" max="8" width="24.33203125" style="67" customWidth="1"/>
    <col min="9" max="9" width="23.88671875" style="67" bestFit="1" customWidth="1"/>
    <col min="10" max="10" width="26.5546875" style="67" customWidth="1"/>
    <col min="11" max="11" width="21.109375" style="67" bestFit="1" customWidth="1"/>
    <col min="12" max="12" width="20.6640625" style="67" customWidth="1"/>
    <col min="13" max="13" width="24.5546875" style="67" customWidth="1"/>
    <col min="14" max="14" width="25.33203125" style="67" customWidth="1"/>
    <col min="15" max="15" width="21.6640625" style="67" bestFit="1" customWidth="1"/>
    <col min="16" max="16" width="22.6640625" style="67" bestFit="1" customWidth="1"/>
    <col min="17" max="18" width="22.109375" style="67" bestFit="1" customWidth="1"/>
    <col min="19" max="19" width="26.88671875" style="67" bestFit="1" customWidth="1"/>
    <col min="20" max="20" width="26.33203125" style="67" customWidth="1"/>
    <col min="21" max="25" width="9.109375" style="67"/>
    <col min="26" max="26" width="46" style="67" bestFit="1" customWidth="1"/>
    <col min="27" max="27" width="126.33203125" style="67" customWidth="1"/>
    <col min="28" max="16384" width="9.109375" style="67"/>
  </cols>
  <sheetData>
    <row r="1" spans="1:47" x14ac:dyDescent="0.25">
      <c r="A1" s="351" t="s">
        <v>14</v>
      </c>
      <c r="B1" s="351"/>
      <c r="C1" s="352"/>
      <c r="D1" s="352"/>
      <c r="E1" s="352"/>
      <c r="F1" s="352"/>
    </row>
    <row r="2" spans="1:47" x14ac:dyDescent="0.25">
      <c r="A2" s="200" t="s">
        <v>15</v>
      </c>
      <c r="B2" s="200"/>
      <c r="C2" s="232" t="s">
        <v>211</v>
      </c>
      <c r="D2" s="232"/>
      <c r="E2" s="232"/>
      <c r="F2" s="232"/>
    </row>
    <row r="3" spans="1:47" x14ac:dyDescent="0.25">
      <c r="A3" s="151"/>
      <c r="B3" s="151" t="s">
        <v>16</v>
      </c>
      <c r="C3" s="232"/>
      <c r="D3" s="232"/>
      <c r="E3" s="232"/>
      <c r="F3" s="232"/>
    </row>
    <row r="4" spans="1:47" x14ac:dyDescent="0.25">
      <c r="A4" s="200" t="s">
        <v>17</v>
      </c>
      <c r="B4" s="200"/>
      <c r="C4" s="232" t="s">
        <v>212</v>
      </c>
      <c r="D4" s="232"/>
      <c r="E4" s="232"/>
      <c r="F4" s="232"/>
    </row>
    <row r="5" spans="1:47" ht="59.1" customHeight="1" x14ac:dyDescent="0.25">
      <c r="A5" s="200" t="s">
        <v>18</v>
      </c>
      <c r="B5" s="200"/>
      <c r="C5" s="231" t="s">
        <v>213</v>
      </c>
      <c r="D5" s="231"/>
      <c r="E5" s="231"/>
      <c r="F5" s="231"/>
    </row>
    <row r="6" spans="1:47" ht="15.6" x14ac:dyDescent="0.25">
      <c r="A6" s="200" t="s">
        <v>19</v>
      </c>
      <c r="B6" s="200"/>
      <c r="C6" s="232">
        <v>55461</v>
      </c>
      <c r="D6" s="232"/>
      <c r="E6" s="232"/>
      <c r="F6" s="232"/>
    </row>
    <row r="7" spans="1:47" s="69" customFormat="1" x14ac:dyDescent="0.25">
      <c r="A7" s="200" t="s">
        <v>20</v>
      </c>
      <c r="B7" s="200"/>
      <c r="C7" s="232" t="s">
        <v>214</v>
      </c>
      <c r="D7" s="232"/>
      <c r="E7" s="232"/>
      <c r="F7" s="232"/>
    </row>
    <row r="8" spans="1:47" s="69" customFormat="1" x14ac:dyDescent="0.25">
      <c r="A8" s="200" t="s">
        <v>60</v>
      </c>
      <c r="B8" s="200"/>
      <c r="C8" s="350">
        <v>44389</v>
      </c>
      <c r="D8" s="350"/>
      <c r="E8" s="350"/>
      <c r="F8" s="350"/>
      <c r="G8" s="70"/>
    </row>
    <row r="9" spans="1:47" x14ac:dyDescent="0.25">
      <c r="A9" s="200" t="s">
        <v>61</v>
      </c>
      <c r="B9" s="200"/>
      <c r="C9" s="232" t="s">
        <v>231</v>
      </c>
      <c r="D9" s="232"/>
      <c r="E9" s="232"/>
      <c r="F9" s="232"/>
      <c r="G9" s="78"/>
    </row>
    <row r="10" spans="1:47" ht="42.45" customHeight="1" x14ac:dyDescent="0.25">
      <c r="A10" s="223" t="s">
        <v>63</v>
      </c>
      <c r="B10" s="224"/>
      <c r="C10" s="240" t="s">
        <v>64</v>
      </c>
      <c r="D10" s="241"/>
      <c r="E10" s="241"/>
      <c r="F10" s="242"/>
      <c r="G10" s="78"/>
    </row>
    <row r="11" spans="1:47" ht="39" customHeight="1" x14ac:dyDescent="0.25">
      <c r="A11" s="200" t="s">
        <v>65</v>
      </c>
      <c r="B11" s="200"/>
      <c r="C11" s="231" t="s">
        <v>232</v>
      </c>
      <c r="D11" s="231"/>
      <c r="E11" s="231"/>
      <c r="F11" s="231"/>
      <c r="G11" s="79"/>
    </row>
    <row r="12" spans="1:47" ht="19.5" customHeight="1" x14ac:dyDescent="0.25">
      <c r="A12" s="200" t="s">
        <v>67</v>
      </c>
      <c r="B12" s="200"/>
      <c r="C12" s="232" t="s">
        <v>233</v>
      </c>
      <c r="D12" s="232"/>
      <c r="E12" s="232"/>
      <c r="F12" s="232"/>
      <c r="G12" s="79"/>
    </row>
    <row r="13" spans="1:47" ht="39.75" customHeight="1" x14ac:dyDescent="0.25">
      <c r="A13" s="223" t="s">
        <v>69</v>
      </c>
      <c r="B13" s="224"/>
      <c r="C13" s="233" t="s">
        <v>233</v>
      </c>
      <c r="D13" s="234"/>
      <c r="E13" s="234"/>
      <c r="F13" s="235"/>
      <c r="G13" s="79"/>
    </row>
    <row r="14" spans="1:47" s="80" customFormat="1" x14ac:dyDescent="0.25">
      <c r="A14" s="237"/>
      <c r="B14" s="237"/>
      <c r="C14" s="238"/>
      <c r="D14" s="238"/>
      <c r="E14" s="238"/>
      <c r="F14" s="238"/>
      <c r="G14" s="128"/>
      <c r="H14" s="67"/>
      <c r="I14" s="67"/>
      <c r="J14" s="67"/>
      <c r="K14" s="67"/>
      <c r="L14" s="67"/>
      <c r="M14" s="67"/>
      <c r="N14" s="67"/>
      <c r="O14" s="67"/>
      <c r="P14" s="67"/>
      <c r="Q14" s="67"/>
      <c r="R14" s="67"/>
      <c r="S14" s="67"/>
      <c r="T14" s="67"/>
      <c r="U14" s="67"/>
      <c r="V14" s="67"/>
      <c r="W14" s="67"/>
      <c r="X14" s="67"/>
      <c r="Y14" s="67"/>
      <c r="AB14" s="67"/>
      <c r="AC14" s="67"/>
      <c r="AD14" s="67"/>
      <c r="AE14" s="67"/>
      <c r="AF14" s="67"/>
      <c r="AG14" s="67"/>
      <c r="AH14" s="67"/>
      <c r="AI14" s="67"/>
      <c r="AJ14" s="67"/>
      <c r="AK14" s="67"/>
      <c r="AL14" s="67"/>
      <c r="AM14" s="67"/>
      <c r="AN14" s="67"/>
      <c r="AO14" s="67"/>
      <c r="AP14" s="67"/>
      <c r="AQ14" s="67"/>
      <c r="AR14" s="67"/>
      <c r="AS14" s="67"/>
      <c r="AT14" s="67"/>
      <c r="AU14" s="67"/>
    </row>
    <row r="15" spans="1:47" ht="1.5" customHeight="1" x14ac:dyDescent="0.25">
      <c r="A15" s="237"/>
      <c r="B15" s="237"/>
      <c r="C15" s="238"/>
      <c r="D15" s="238"/>
      <c r="E15" s="238"/>
      <c r="F15" s="238"/>
      <c r="G15" s="79"/>
    </row>
    <row r="16" spans="1:47" ht="60" customHeight="1" x14ac:dyDescent="0.25">
      <c r="A16" s="333" t="s">
        <v>71</v>
      </c>
      <c r="B16" s="334"/>
      <c r="C16" s="334"/>
      <c r="D16" s="334"/>
      <c r="E16" s="334"/>
      <c r="F16" s="334"/>
      <c r="G16" s="335"/>
      <c r="I16" s="333" t="s">
        <v>72</v>
      </c>
      <c r="J16" s="334"/>
      <c r="K16" s="334"/>
      <c r="L16" s="334"/>
      <c r="M16" s="334"/>
      <c r="N16" s="334"/>
      <c r="O16" s="335"/>
    </row>
    <row r="17" spans="1:17" s="73" customFormat="1" ht="33.75" customHeight="1" x14ac:dyDescent="0.25">
      <c r="A17" s="225"/>
      <c r="B17" s="226"/>
      <c r="C17" s="129" t="s">
        <v>73</v>
      </c>
      <c r="D17" s="129" t="s">
        <v>74</v>
      </c>
      <c r="E17" s="129" t="s">
        <v>75</v>
      </c>
      <c r="F17" s="129" t="s">
        <v>76</v>
      </c>
      <c r="G17" s="129" t="s">
        <v>77</v>
      </c>
      <c r="I17" s="225"/>
      <c r="J17" s="226"/>
      <c r="K17" s="81" t="s">
        <v>73</v>
      </c>
      <c r="L17" s="81" t="s">
        <v>74</v>
      </c>
      <c r="M17" s="81" t="s">
        <v>75</v>
      </c>
      <c r="N17" s="81" t="s">
        <v>76</v>
      </c>
      <c r="O17" s="81" t="s">
        <v>77</v>
      </c>
    </row>
    <row r="18" spans="1:17" s="73" customFormat="1" ht="33.75" customHeight="1" x14ac:dyDescent="0.25">
      <c r="A18" s="227" t="s">
        <v>78</v>
      </c>
      <c r="B18" s="228"/>
      <c r="C18" s="58">
        <f>C134+D134+E134+F134</f>
        <v>30548286.909999996</v>
      </c>
      <c r="D18" s="58">
        <f>G134+H134+I134+J134+K134</f>
        <v>12857409.470000001</v>
      </c>
      <c r="E18" s="58">
        <f>L134+N134</f>
        <v>82909030.159999996</v>
      </c>
      <c r="F18" s="58">
        <f>O134+P134+Q134+R134</f>
        <v>768803.91</v>
      </c>
      <c r="G18" s="58">
        <f>T134</f>
        <v>-27666375.48</v>
      </c>
      <c r="I18" s="227" t="s">
        <v>78</v>
      </c>
      <c r="J18" s="228"/>
      <c r="K18" s="58">
        <f>C166+D166+E166+F166</f>
        <v>30548286.909999996</v>
      </c>
      <c r="L18" s="58">
        <f>G166+H166+I166+J166+K166</f>
        <v>11421851.35</v>
      </c>
      <c r="M18" s="58">
        <f>L166+N166</f>
        <v>26195240.010000002</v>
      </c>
      <c r="N18" s="58">
        <f>O166+P166+Q166+R166</f>
        <v>768803.91</v>
      </c>
      <c r="O18" s="58">
        <f>T166</f>
        <v>-24456651.5</v>
      </c>
    </row>
    <row r="19" spans="1:17" s="73" customFormat="1" ht="33.75" customHeight="1" x14ac:dyDescent="0.25">
      <c r="A19" s="215" t="s">
        <v>79</v>
      </c>
      <c r="B19" s="216"/>
      <c r="C19" s="173">
        <f>C18/$C$6</f>
        <v>550.80663727664478</v>
      </c>
      <c r="D19" s="173">
        <f t="shared" ref="D19" si="0">D18/$C$6</f>
        <v>231.82794161663151</v>
      </c>
      <c r="E19" s="173">
        <f>E18/$C$6</f>
        <v>1494.9068743801949</v>
      </c>
      <c r="F19" s="173">
        <f>F18/$C$6</f>
        <v>13.862063612268081</v>
      </c>
      <c r="G19" s="173">
        <f>G18/$C$6</f>
        <v>-498.84379077189379</v>
      </c>
      <c r="H19" s="67"/>
      <c r="I19" s="215" t="s">
        <v>79</v>
      </c>
      <c r="J19" s="216"/>
      <c r="K19" s="62">
        <f>K18/$C$6</f>
        <v>550.80663727664478</v>
      </c>
      <c r="L19" s="62">
        <f t="shared" ref="L19" si="1">L18/$C$6</f>
        <v>205.94384071690016</v>
      </c>
      <c r="M19" s="62">
        <f>M18/$C$6</f>
        <v>472.31820576621413</v>
      </c>
      <c r="N19" s="62">
        <f t="shared" ref="N19:O19" si="2">N18/$C$6</f>
        <v>13.862063612268081</v>
      </c>
      <c r="O19" s="62">
        <f t="shared" si="2"/>
        <v>-440.97025837976236</v>
      </c>
      <c r="P19" s="87"/>
      <c r="Q19" s="87"/>
    </row>
    <row r="20" spans="1:17" ht="68.55" customHeight="1" x14ac:dyDescent="0.25">
      <c r="A20" s="229" t="s">
        <v>80</v>
      </c>
      <c r="B20" s="230"/>
      <c r="C20" s="217" t="s">
        <v>287</v>
      </c>
      <c r="D20" s="218"/>
      <c r="E20" s="218"/>
      <c r="F20" s="218"/>
      <c r="G20" s="219"/>
      <c r="I20" s="229" t="s">
        <v>82</v>
      </c>
      <c r="J20" s="230"/>
      <c r="K20" s="217" t="s">
        <v>83</v>
      </c>
      <c r="L20" s="218"/>
      <c r="M20" s="218"/>
      <c r="N20" s="218"/>
      <c r="O20" s="219"/>
      <c r="P20" s="87"/>
      <c r="Q20" s="87"/>
    </row>
    <row r="21" spans="1:17" ht="15.75" customHeight="1" x14ac:dyDescent="0.25">
      <c r="A21" s="83"/>
      <c r="B21" s="83"/>
      <c r="C21" s="84"/>
      <c r="D21" s="84"/>
      <c r="E21" s="84"/>
      <c r="F21" s="84"/>
      <c r="G21" s="85"/>
      <c r="H21" s="86"/>
      <c r="I21" s="86"/>
      <c r="J21" s="82"/>
      <c r="K21" s="82"/>
      <c r="L21" s="82"/>
      <c r="M21" s="82"/>
      <c r="N21" s="87"/>
      <c r="O21" s="87"/>
      <c r="P21" s="87"/>
      <c r="Q21" s="87"/>
    </row>
    <row r="22" spans="1:17" ht="79.95" customHeight="1" x14ac:dyDescent="0.25">
      <c r="A22" s="236" t="s">
        <v>84</v>
      </c>
      <c r="B22" s="236"/>
      <c r="C22" s="231" t="s">
        <v>283</v>
      </c>
      <c r="D22" s="231"/>
      <c r="E22" s="231"/>
      <c r="F22" s="231"/>
      <c r="G22" s="79"/>
      <c r="H22" s="86"/>
      <c r="I22" s="86"/>
      <c r="J22" s="82"/>
      <c r="K22" s="82"/>
      <c r="L22" s="82"/>
      <c r="M22" s="82"/>
      <c r="N22" s="87"/>
      <c r="O22" s="87"/>
      <c r="P22" s="87"/>
      <c r="Q22" s="87"/>
    </row>
    <row r="23" spans="1:17" s="90" customFormat="1" x14ac:dyDescent="0.25">
      <c r="A23" s="88"/>
      <c r="B23" s="88"/>
      <c r="C23" s="89"/>
      <c r="D23" s="89"/>
      <c r="E23" s="89"/>
      <c r="F23" s="89"/>
      <c r="G23" s="85"/>
      <c r="H23" s="86"/>
      <c r="I23" s="86"/>
      <c r="J23" s="82"/>
      <c r="K23" s="82"/>
      <c r="L23" s="82"/>
      <c r="M23" s="82"/>
      <c r="N23" s="87"/>
      <c r="O23" s="87"/>
      <c r="P23" s="87"/>
      <c r="Q23" s="87"/>
    </row>
    <row r="24" spans="1:17" ht="40.5" customHeight="1" x14ac:dyDescent="0.25">
      <c r="A24" s="265" t="s">
        <v>181</v>
      </c>
      <c r="B24" s="266"/>
      <c r="C24" s="269" t="s">
        <v>182</v>
      </c>
      <c r="D24" s="269"/>
      <c r="E24" s="269"/>
      <c r="F24" s="91" t="s">
        <v>183</v>
      </c>
      <c r="G24" s="79"/>
      <c r="H24" s="86"/>
      <c r="I24" s="86"/>
      <c r="J24" s="82"/>
      <c r="K24" s="82"/>
      <c r="L24" s="82"/>
      <c r="M24" s="82"/>
      <c r="N24" s="87"/>
      <c r="O24" s="87"/>
      <c r="P24" s="87"/>
      <c r="Q24" s="87"/>
    </row>
    <row r="25" spans="1:17" ht="12.75" customHeight="1" x14ac:dyDescent="0.25">
      <c r="A25" s="265"/>
      <c r="B25" s="266"/>
      <c r="C25" s="232" t="s">
        <v>269</v>
      </c>
      <c r="D25" s="232"/>
      <c r="E25" s="232"/>
      <c r="F25" s="66">
        <v>55</v>
      </c>
      <c r="G25" s="79"/>
      <c r="H25" s="86"/>
      <c r="I25" s="86"/>
      <c r="J25" s="92"/>
      <c r="K25" s="92"/>
      <c r="L25" s="92"/>
      <c r="M25" s="92"/>
      <c r="N25" s="87"/>
      <c r="O25" s="87"/>
      <c r="P25" s="87"/>
      <c r="Q25" s="87"/>
    </row>
    <row r="26" spans="1:17" ht="12.75" customHeight="1" x14ac:dyDescent="0.25">
      <c r="A26" s="265"/>
      <c r="B26" s="266"/>
      <c r="C26" s="232" t="s">
        <v>270</v>
      </c>
      <c r="D26" s="232"/>
      <c r="E26" s="232"/>
      <c r="F26" s="66">
        <v>44</v>
      </c>
      <c r="G26" s="79"/>
      <c r="H26" s="86"/>
      <c r="I26" s="86"/>
      <c r="J26" s="82"/>
      <c r="K26" s="82"/>
      <c r="L26" s="82"/>
      <c r="M26" s="82"/>
      <c r="N26" s="87"/>
      <c r="O26" s="87"/>
      <c r="P26" s="87"/>
      <c r="Q26" s="87"/>
    </row>
    <row r="27" spans="1:17" s="73" customFormat="1" x14ac:dyDescent="0.25">
      <c r="A27" s="265"/>
      <c r="B27" s="266"/>
      <c r="C27" s="231"/>
      <c r="D27" s="232"/>
      <c r="E27" s="232"/>
      <c r="F27" s="66"/>
      <c r="G27" s="79"/>
      <c r="H27" s="86"/>
      <c r="I27" s="86"/>
      <c r="J27" s="92"/>
      <c r="K27" s="92"/>
      <c r="L27" s="92"/>
      <c r="M27" s="92"/>
      <c r="N27" s="87"/>
      <c r="O27" s="87"/>
      <c r="P27" s="87"/>
      <c r="Q27" s="87"/>
    </row>
    <row r="28" spans="1:17" s="73" customFormat="1" x14ac:dyDescent="0.25">
      <c r="A28" s="265"/>
      <c r="B28" s="266"/>
      <c r="C28" s="231"/>
      <c r="D28" s="232"/>
      <c r="E28" s="232"/>
      <c r="F28" s="66"/>
      <c r="G28" s="79"/>
      <c r="H28" s="86"/>
      <c r="I28" s="86"/>
      <c r="J28" s="92"/>
      <c r="K28" s="92"/>
      <c r="L28" s="92"/>
      <c r="M28" s="92"/>
      <c r="N28" s="87"/>
      <c r="O28" s="87"/>
      <c r="P28" s="87"/>
      <c r="Q28" s="87"/>
    </row>
    <row r="29" spans="1:17" s="73" customFormat="1" x14ac:dyDescent="0.25">
      <c r="A29" s="265"/>
      <c r="B29" s="266"/>
      <c r="C29" s="231"/>
      <c r="D29" s="232"/>
      <c r="E29" s="232"/>
      <c r="F29" s="66"/>
      <c r="G29" s="79"/>
      <c r="H29" s="86"/>
      <c r="I29" s="86"/>
      <c r="J29" s="92"/>
      <c r="K29" s="92"/>
      <c r="L29" s="92"/>
      <c r="M29" s="92"/>
      <c r="N29" s="87"/>
      <c r="O29" s="87"/>
      <c r="P29" s="87"/>
      <c r="Q29" s="87"/>
    </row>
    <row r="30" spans="1:17" s="73" customFormat="1" x14ac:dyDescent="0.25">
      <c r="A30" s="265"/>
      <c r="B30" s="266"/>
      <c r="C30" s="231"/>
      <c r="D30" s="232"/>
      <c r="E30" s="232"/>
      <c r="F30" s="66"/>
      <c r="G30" s="79"/>
      <c r="H30" s="86"/>
      <c r="I30" s="86"/>
      <c r="J30" s="92"/>
      <c r="K30" s="92"/>
      <c r="L30" s="92"/>
      <c r="M30" s="92"/>
      <c r="N30" s="87"/>
      <c r="O30" s="87"/>
      <c r="P30" s="87"/>
      <c r="Q30" s="87"/>
    </row>
    <row r="31" spans="1:17" s="73" customFormat="1" x14ac:dyDescent="0.25">
      <c r="A31" s="79"/>
      <c r="B31" s="79"/>
      <c r="C31" s="79"/>
      <c r="D31" s="79"/>
      <c r="E31" s="79"/>
      <c r="F31" s="130"/>
      <c r="G31" s="79"/>
      <c r="H31" s="86"/>
      <c r="I31" s="86"/>
      <c r="J31" s="92"/>
      <c r="K31" s="92"/>
      <c r="L31" s="92"/>
      <c r="M31" s="92"/>
      <c r="N31" s="87"/>
      <c r="O31" s="87"/>
      <c r="P31" s="87"/>
      <c r="Q31" s="87"/>
    </row>
    <row r="32" spans="1:17" s="73" customFormat="1" ht="27.75" customHeight="1" x14ac:dyDescent="0.25">
      <c r="A32" s="265" t="s">
        <v>89</v>
      </c>
      <c r="B32" s="266"/>
      <c r="C32" s="269" t="s">
        <v>90</v>
      </c>
      <c r="D32" s="269"/>
      <c r="E32" s="269"/>
      <c r="F32" s="91" t="s">
        <v>91</v>
      </c>
      <c r="G32" s="79"/>
      <c r="H32" s="86"/>
      <c r="I32" s="86"/>
      <c r="J32" s="92"/>
      <c r="K32" s="92"/>
      <c r="L32" s="92"/>
      <c r="M32" s="92"/>
      <c r="N32" s="87"/>
      <c r="O32" s="87"/>
      <c r="P32" s="87"/>
      <c r="Q32" s="87"/>
    </row>
    <row r="33" spans="1:47" s="73" customFormat="1" x14ac:dyDescent="0.25">
      <c r="A33" s="265"/>
      <c r="B33" s="266"/>
      <c r="C33" s="232" t="s">
        <v>271</v>
      </c>
      <c r="D33" s="232"/>
      <c r="E33" s="232"/>
      <c r="F33" s="66">
        <v>1</v>
      </c>
      <c r="G33" s="79"/>
      <c r="H33" s="86"/>
      <c r="I33" s="86"/>
      <c r="J33" s="92"/>
      <c r="K33" s="92"/>
      <c r="L33" s="92"/>
      <c r="M33" s="92"/>
      <c r="N33" s="87"/>
      <c r="O33" s="87"/>
      <c r="P33" s="87"/>
      <c r="Q33" s="87"/>
    </row>
    <row r="34" spans="1:47" s="73" customFormat="1" x14ac:dyDescent="0.25">
      <c r="A34" s="265"/>
      <c r="B34" s="266"/>
      <c r="C34" s="232" t="s">
        <v>272</v>
      </c>
      <c r="D34" s="232"/>
      <c r="E34" s="232"/>
      <c r="F34" s="66">
        <v>7</v>
      </c>
      <c r="G34" s="79"/>
      <c r="H34" s="86"/>
      <c r="I34" s="86"/>
      <c r="J34" s="92"/>
      <c r="K34" s="92"/>
      <c r="L34" s="92"/>
      <c r="M34" s="92"/>
      <c r="N34" s="87"/>
      <c r="O34" s="87"/>
      <c r="P34" s="87"/>
      <c r="Q34" s="87"/>
    </row>
    <row r="35" spans="1:47" s="73" customFormat="1" x14ac:dyDescent="0.25">
      <c r="A35" s="265"/>
      <c r="B35" s="266"/>
      <c r="C35" s="233"/>
      <c r="D35" s="375"/>
      <c r="E35" s="376"/>
      <c r="F35" s="66"/>
      <c r="G35" s="79"/>
      <c r="H35" s="86"/>
      <c r="I35" s="86"/>
      <c r="J35" s="92"/>
      <c r="K35" s="92"/>
      <c r="L35" s="92"/>
      <c r="M35" s="92"/>
      <c r="N35" s="87"/>
      <c r="O35" s="87"/>
      <c r="P35" s="87"/>
      <c r="Q35" s="87"/>
    </row>
    <row r="36" spans="1:47" s="73" customFormat="1" x14ac:dyDescent="0.25">
      <c r="A36" s="265"/>
      <c r="B36" s="266"/>
      <c r="C36" s="233"/>
      <c r="D36" s="375"/>
      <c r="E36" s="376"/>
      <c r="F36" s="66"/>
      <c r="G36" s="79"/>
      <c r="H36" s="86"/>
      <c r="I36" s="86"/>
      <c r="J36" s="92"/>
      <c r="K36" s="92"/>
      <c r="L36" s="92"/>
      <c r="M36" s="92"/>
      <c r="N36" s="87"/>
      <c r="O36" s="87"/>
      <c r="P36" s="87"/>
      <c r="Q36" s="87"/>
    </row>
    <row r="37" spans="1:47" x14ac:dyDescent="0.25">
      <c r="B37" s="193"/>
      <c r="C37" s="193"/>
      <c r="D37" s="193"/>
      <c r="E37" s="193"/>
      <c r="F37" s="193"/>
    </row>
    <row r="38" spans="1:47" s="80" customFormat="1" ht="12.75" customHeight="1" x14ac:dyDescent="0.25">
      <c r="A38" s="67"/>
      <c r="B38" s="256"/>
      <c r="C38" s="256"/>
      <c r="D38" s="256"/>
      <c r="E38" s="256"/>
      <c r="F38" s="256"/>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row>
    <row r="39" spans="1:47" s="80" customFormat="1" ht="36.75" customHeight="1" x14ac:dyDescent="0.25">
      <c r="A39" s="236" t="s">
        <v>93</v>
      </c>
      <c r="B39" s="236"/>
      <c r="C39" s="261" t="s">
        <v>94</v>
      </c>
      <c r="D39" s="279"/>
      <c r="E39" s="274" t="s">
        <v>184</v>
      </c>
      <c r="F39" s="257" t="s">
        <v>96</v>
      </c>
      <c r="G39" s="258"/>
      <c r="H39" s="261" t="s">
        <v>97</v>
      </c>
      <c r="I39" s="262"/>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row>
    <row r="40" spans="1:47" s="80" customFormat="1" ht="48.75" customHeight="1" x14ac:dyDescent="0.25">
      <c r="A40" s="263" t="s">
        <v>98</v>
      </c>
      <c r="B40" s="264"/>
      <c r="C40" s="97" t="s">
        <v>99</v>
      </c>
      <c r="D40" s="97" t="s">
        <v>100</v>
      </c>
      <c r="E40" s="275"/>
      <c r="F40" s="259"/>
      <c r="G40" s="260"/>
      <c r="H40" s="97" t="s">
        <v>101</v>
      </c>
      <c r="I40" s="97" t="s">
        <v>102</v>
      </c>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row>
    <row r="41" spans="1:47" s="80" customFormat="1" ht="74.25" customHeight="1" x14ac:dyDescent="0.25">
      <c r="A41" s="243" t="s">
        <v>103</v>
      </c>
      <c r="B41" s="244"/>
      <c r="C41" s="98" t="s">
        <v>104</v>
      </c>
      <c r="D41" s="131" t="s">
        <v>105</v>
      </c>
      <c r="E41" s="362" t="s">
        <v>106</v>
      </c>
      <c r="F41" s="365" t="s">
        <v>107</v>
      </c>
      <c r="G41" s="366"/>
      <c r="H41" s="131" t="s">
        <v>108</v>
      </c>
      <c r="I41" s="131" t="s">
        <v>109</v>
      </c>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row>
    <row r="42" spans="1:47" s="80" customFormat="1" x14ac:dyDescent="0.25">
      <c r="A42" s="245"/>
      <c r="B42" s="246"/>
      <c r="C42" s="100" t="s">
        <v>110</v>
      </c>
      <c r="D42" s="131" t="s">
        <v>111</v>
      </c>
      <c r="E42" s="363"/>
      <c r="F42" s="367"/>
      <c r="G42" s="368"/>
      <c r="H42" s="131" t="s">
        <v>112</v>
      </c>
      <c r="I42" s="131" t="s">
        <v>113</v>
      </c>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row>
    <row r="43" spans="1:47" s="80" customFormat="1" x14ac:dyDescent="0.25">
      <c r="A43" s="245"/>
      <c r="B43" s="246"/>
      <c r="C43" s="100" t="s">
        <v>114</v>
      </c>
      <c r="D43" s="132" t="s">
        <v>115</v>
      </c>
      <c r="E43" s="364"/>
      <c r="F43" s="369"/>
      <c r="G43" s="370"/>
      <c r="H43" s="132" t="s">
        <v>108</v>
      </c>
      <c r="I43" s="132" t="s">
        <v>108</v>
      </c>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row>
    <row r="44" spans="1:47" s="80" customFormat="1" ht="76.8" customHeight="1" x14ac:dyDescent="0.25">
      <c r="A44" s="101">
        <v>0.1</v>
      </c>
      <c r="B44" s="102" t="s">
        <v>116</v>
      </c>
      <c r="C44" s="181" t="s">
        <v>285</v>
      </c>
      <c r="D44" s="182" t="s">
        <v>284</v>
      </c>
      <c r="E44" s="253"/>
      <c r="F44" s="371" t="s">
        <v>284</v>
      </c>
      <c r="G44" s="372"/>
      <c r="H44" s="183" t="s">
        <v>284</v>
      </c>
      <c r="I44" s="183" t="s">
        <v>284</v>
      </c>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row>
    <row r="45" spans="1:47" s="80" customFormat="1" ht="32.25" customHeight="1" x14ac:dyDescent="0.25">
      <c r="A45" s="103">
        <v>0.2</v>
      </c>
      <c r="B45" s="104" t="s">
        <v>117</v>
      </c>
      <c r="C45" s="12"/>
      <c r="D45" s="18"/>
      <c r="E45" s="254"/>
      <c r="F45" s="280"/>
      <c r="G45" s="281"/>
      <c r="H45" s="15"/>
      <c r="I45" s="15"/>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row>
    <row r="46" spans="1:47" s="80" customFormat="1" ht="32.25" customHeight="1" x14ac:dyDescent="0.25">
      <c r="A46" s="103">
        <v>0.3</v>
      </c>
      <c r="B46" s="104" t="s">
        <v>118</v>
      </c>
      <c r="C46" s="12"/>
      <c r="D46" s="18"/>
      <c r="E46" s="254"/>
      <c r="F46" s="280"/>
      <c r="G46" s="281"/>
      <c r="H46" s="15"/>
      <c r="I46" s="15"/>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row>
    <row r="47" spans="1:47" s="80" customFormat="1" ht="32.25" customHeight="1" x14ac:dyDescent="0.25">
      <c r="A47" s="103">
        <v>0.4</v>
      </c>
      <c r="B47" s="104" t="s">
        <v>119</v>
      </c>
      <c r="C47" s="12"/>
      <c r="D47" s="18"/>
      <c r="E47" s="255"/>
      <c r="F47" s="280"/>
      <c r="G47" s="281"/>
      <c r="H47" s="15"/>
      <c r="I47" s="15"/>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row>
    <row r="48" spans="1:47" s="80" customFormat="1" ht="32.25" customHeight="1" x14ac:dyDescent="0.25">
      <c r="A48" s="103">
        <v>1</v>
      </c>
      <c r="B48" s="104" t="s">
        <v>120</v>
      </c>
      <c r="C48" s="12"/>
      <c r="D48" s="18"/>
      <c r="E48" s="184" t="s">
        <v>284</v>
      </c>
      <c r="F48" s="360"/>
      <c r="G48" s="361"/>
      <c r="H48" s="15"/>
      <c r="I48" s="15"/>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row>
    <row r="49" spans="1:39" s="80" customFormat="1" ht="32.25" customHeight="1" x14ac:dyDescent="0.25">
      <c r="A49" s="103"/>
      <c r="B49" s="104"/>
      <c r="C49" s="12"/>
      <c r="D49" s="18"/>
      <c r="E49" s="13"/>
      <c r="F49" s="177"/>
      <c r="G49" s="178"/>
      <c r="H49" s="15"/>
      <c r="I49" s="15"/>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row>
    <row r="50" spans="1:39" s="80" customFormat="1" ht="32.25" customHeight="1" x14ac:dyDescent="0.25">
      <c r="A50" s="103">
        <v>2.1</v>
      </c>
      <c r="B50" s="104" t="s">
        <v>121</v>
      </c>
      <c r="C50" s="12"/>
      <c r="D50" s="18"/>
      <c r="E50" s="13"/>
      <c r="F50" s="360"/>
      <c r="G50" s="361"/>
      <c r="H50" s="15"/>
      <c r="I50" s="15"/>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row>
    <row r="51" spans="1:39" s="80" customFormat="1" ht="32.25" customHeight="1" x14ac:dyDescent="0.25">
      <c r="A51" s="103"/>
      <c r="B51" s="104"/>
      <c r="C51" s="12"/>
      <c r="D51" s="18"/>
      <c r="E51" s="13"/>
      <c r="F51" s="177"/>
      <c r="G51" s="178"/>
      <c r="H51" s="15"/>
      <c r="I51" s="15"/>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row>
    <row r="52" spans="1:39" s="80" customFormat="1" ht="32.25" customHeight="1" x14ac:dyDescent="0.25">
      <c r="A52" s="103">
        <v>2.2000000000000002</v>
      </c>
      <c r="B52" s="104" t="s">
        <v>122</v>
      </c>
      <c r="C52" s="12"/>
      <c r="D52" s="18"/>
      <c r="E52" s="13"/>
      <c r="F52" s="360"/>
      <c r="G52" s="361"/>
      <c r="H52" s="15"/>
      <c r="I52" s="15"/>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row>
    <row r="53" spans="1:39" s="80" customFormat="1" ht="32.25" customHeight="1" x14ac:dyDescent="0.25">
      <c r="A53" s="103"/>
      <c r="B53" s="104"/>
      <c r="C53" s="12"/>
      <c r="D53" s="18"/>
      <c r="E53" s="13"/>
      <c r="F53" s="177"/>
      <c r="G53" s="178"/>
      <c r="H53" s="15"/>
      <c r="I53" s="15"/>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row>
    <row r="54" spans="1:39" s="80" customFormat="1" ht="32.25" customHeight="1" x14ac:dyDescent="0.25">
      <c r="A54" s="103"/>
      <c r="B54" s="104"/>
      <c r="C54" s="12"/>
      <c r="D54" s="18"/>
      <c r="E54" s="13"/>
      <c r="F54" s="177"/>
      <c r="G54" s="178"/>
      <c r="H54" s="15"/>
      <c r="I54" s="15"/>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row>
    <row r="55" spans="1:39" s="80" customFormat="1" ht="32.25" customHeight="1" x14ac:dyDescent="0.25">
      <c r="A55" s="103"/>
      <c r="B55" s="104"/>
      <c r="C55" s="12"/>
      <c r="D55" s="18"/>
      <c r="E55" s="13"/>
      <c r="F55" s="177"/>
      <c r="G55" s="178"/>
      <c r="H55" s="15"/>
      <c r="I55" s="15"/>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row>
    <row r="56" spans="1:39" s="80" customFormat="1" ht="32.25" customHeight="1" x14ac:dyDescent="0.25">
      <c r="A56" s="103"/>
      <c r="B56" s="104"/>
      <c r="C56" s="12"/>
      <c r="D56" s="18"/>
      <c r="E56" s="13"/>
      <c r="F56" s="177"/>
      <c r="G56" s="178"/>
      <c r="H56" s="15"/>
      <c r="I56" s="15"/>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row>
    <row r="57" spans="1:39" s="80" customFormat="1" ht="32.25" customHeight="1" x14ac:dyDescent="0.25">
      <c r="A57" s="103"/>
      <c r="B57" s="104"/>
      <c r="C57" s="12"/>
      <c r="D57" s="18"/>
      <c r="E57" s="13"/>
      <c r="F57" s="177"/>
      <c r="G57" s="178"/>
      <c r="H57" s="15"/>
      <c r="I57" s="15"/>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row>
    <row r="58" spans="1:39" s="80" customFormat="1" ht="32.1" customHeight="1" x14ac:dyDescent="0.25">
      <c r="A58" s="103"/>
      <c r="B58" s="104"/>
      <c r="C58" s="12"/>
      <c r="D58" s="18"/>
      <c r="E58" s="13"/>
      <c r="F58" s="177"/>
      <c r="G58" s="178"/>
      <c r="H58" s="15"/>
      <c r="I58" s="15"/>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row>
    <row r="59" spans="1:39" s="80" customFormat="1" ht="32.25" customHeight="1" x14ac:dyDescent="0.25">
      <c r="A59" s="103">
        <v>2.2999999999999998</v>
      </c>
      <c r="B59" s="104" t="s">
        <v>123</v>
      </c>
      <c r="C59" s="12"/>
      <c r="D59" s="18"/>
      <c r="E59" s="13"/>
      <c r="F59" s="360"/>
      <c r="G59" s="361"/>
      <c r="H59" s="15"/>
      <c r="I59" s="15"/>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row>
    <row r="60" spans="1:39" s="80" customFormat="1" ht="32.25" customHeight="1" x14ac:dyDescent="0.25">
      <c r="A60" s="103"/>
      <c r="B60" s="104"/>
      <c r="C60" s="12"/>
      <c r="D60" s="18"/>
      <c r="E60" s="13"/>
      <c r="F60" s="360"/>
      <c r="G60" s="361"/>
      <c r="H60" s="15"/>
      <c r="I60" s="15"/>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row>
    <row r="61" spans="1:39" s="80" customFormat="1" ht="32.25" customHeight="1" x14ac:dyDescent="0.25">
      <c r="A61" s="103"/>
      <c r="B61" s="104"/>
      <c r="C61" s="12"/>
      <c r="D61" s="18"/>
      <c r="E61" s="13"/>
      <c r="F61" s="177"/>
      <c r="G61" s="164"/>
      <c r="H61" s="15"/>
      <c r="I61" s="15"/>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row>
    <row r="62" spans="1:39" s="80" customFormat="1" ht="32.25" customHeight="1" x14ac:dyDescent="0.25">
      <c r="A62" s="103"/>
      <c r="B62" s="104"/>
      <c r="C62" s="12"/>
      <c r="D62" s="18"/>
      <c r="E62" s="13"/>
      <c r="F62" s="177"/>
      <c r="G62" s="164"/>
      <c r="H62" s="15"/>
      <c r="I62" s="15"/>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row>
    <row r="63" spans="1:39" s="80" customFormat="1" ht="32.25" customHeight="1" x14ac:dyDescent="0.25">
      <c r="A63" s="103"/>
      <c r="B63" s="104"/>
      <c r="C63" s="12"/>
      <c r="D63" s="18"/>
      <c r="E63" s="13"/>
      <c r="F63" s="177"/>
      <c r="G63" s="164"/>
      <c r="H63" s="15"/>
      <c r="I63" s="15"/>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row>
    <row r="64" spans="1:39" s="80" customFormat="1" ht="32.25" customHeight="1" x14ac:dyDescent="0.25">
      <c r="A64" s="103"/>
      <c r="B64" s="104"/>
      <c r="C64" s="12"/>
      <c r="D64" s="18"/>
      <c r="E64" s="13"/>
      <c r="F64" s="177"/>
      <c r="G64" s="164"/>
      <c r="H64" s="15"/>
      <c r="I64" s="15"/>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row>
    <row r="65" spans="1:39" s="80" customFormat="1" ht="32.25" customHeight="1" x14ac:dyDescent="0.25">
      <c r="A65" s="103"/>
      <c r="B65" s="104"/>
      <c r="C65" s="12"/>
      <c r="D65" s="18"/>
      <c r="E65" s="13"/>
      <c r="F65" s="177"/>
      <c r="G65" s="164"/>
      <c r="H65" s="15"/>
      <c r="I65" s="15"/>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row>
    <row r="66" spans="1:39" s="80" customFormat="1" ht="32.25" customHeight="1" x14ac:dyDescent="0.25">
      <c r="A66" s="103"/>
      <c r="B66" s="104"/>
      <c r="C66" s="12"/>
      <c r="D66" s="18"/>
      <c r="E66" s="13"/>
      <c r="F66" s="177"/>
      <c r="G66" s="164"/>
      <c r="H66" s="15"/>
      <c r="I66" s="15"/>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row>
    <row r="67" spans="1:39" s="80" customFormat="1" ht="32.25" customHeight="1" x14ac:dyDescent="0.25">
      <c r="A67" s="103">
        <v>2.4</v>
      </c>
      <c r="B67" s="104" t="s">
        <v>124</v>
      </c>
      <c r="C67" s="12"/>
      <c r="D67" s="18"/>
      <c r="E67" s="13"/>
      <c r="F67" s="360"/>
      <c r="G67" s="361"/>
      <c r="H67" s="15"/>
      <c r="I67" s="15"/>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row>
    <row r="68" spans="1:39" s="80" customFormat="1" ht="32.25" customHeight="1" x14ac:dyDescent="0.25">
      <c r="A68" s="103"/>
      <c r="B68" s="104"/>
      <c r="C68" s="12"/>
      <c r="D68" s="18"/>
      <c r="E68" s="13"/>
      <c r="F68" s="177"/>
      <c r="G68" s="164"/>
      <c r="H68" s="15"/>
      <c r="I68" s="15"/>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row>
    <row r="69" spans="1:39" s="80" customFormat="1" ht="32.25" customHeight="1" x14ac:dyDescent="0.25">
      <c r="A69" s="103">
        <v>2.5</v>
      </c>
      <c r="B69" s="104" t="s">
        <v>125</v>
      </c>
      <c r="C69" s="12"/>
      <c r="D69" s="18"/>
      <c r="E69" s="13"/>
      <c r="F69" s="360"/>
      <c r="G69" s="361"/>
      <c r="H69" s="15"/>
      <c r="I69" s="15"/>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row>
    <row r="70" spans="1:39" s="80" customFormat="1" ht="32.25" customHeight="1" x14ac:dyDescent="0.25">
      <c r="A70" s="103"/>
      <c r="B70" s="104"/>
      <c r="C70" s="12"/>
      <c r="D70" s="18"/>
      <c r="E70" s="13"/>
      <c r="F70" s="177"/>
      <c r="G70" s="178"/>
      <c r="H70" s="15"/>
      <c r="I70" s="15"/>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row>
    <row r="71" spans="1:39" s="80" customFormat="1" ht="32.25" customHeight="1" x14ac:dyDescent="0.25">
      <c r="A71" s="103"/>
      <c r="B71" s="104"/>
      <c r="C71" s="12"/>
      <c r="D71" s="18"/>
      <c r="E71" s="13"/>
      <c r="F71" s="177"/>
      <c r="G71" s="178"/>
      <c r="H71" s="15"/>
      <c r="I71" s="15"/>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row>
    <row r="72" spans="1:39" s="80" customFormat="1" ht="32.25" customHeight="1" x14ac:dyDescent="0.25">
      <c r="A72" s="103"/>
      <c r="B72" s="104"/>
      <c r="C72" s="12"/>
      <c r="D72" s="18"/>
      <c r="E72" s="13"/>
      <c r="F72" s="177"/>
      <c r="G72" s="178"/>
      <c r="H72" s="15"/>
      <c r="I72" s="15"/>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row>
    <row r="73" spans="1:39" s="80" customFormat="1" ht="32.25" customHeight="1" x14ac:dyDescent="0.25">
      <c r="A73" s="103"/>
      <c r="B73" s="104"/>
      <c r="C73" s="12"/>
      <c r="D73" s="18"/>
      <c r="E73" s="13"/>
      <c r="F73" s="177"/>
      <c r="G73" s="178"/>
      <c r="H73" s="15"/>
      <c r="I73" s="15"/>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row>
    <row r="74" spans="1:39" s="80" customFormat="1" ht="32.25" customHeight="1" x14ac:dyDescent="0.25">
      <c r="A74" s="103"/>
      <c r="B74" s="104"/>
      <c r="C74" s="12"/>
      <c r="D74" s="18"/>
      <c r="E74" s="13"/>
      <c r="F74" s="177"/>
      <c r="G74" s="178"/>
      <c r="H74" s="15"/>
      <c r="I74" s="15"/>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row>
    <row r="75" spans="1:39" s="80" customFormat="1" ht="32.25" customHeight="1" x14ac:dyDescent="0.25">
      <c r="A75" s="103"/>
      <c r="B75" s="104"/>
      <c r="C75" s="12"/>
      <c r="D75" s="18"/>
      <c r="E75" s="13"/>
      <c r="F75" s="177"/>
      <c r="G75" s="178"/>
      <c r="H75" s="15"/>
      <c r="I75" s="15"/>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row>
    <row r="76" spans="1:39" s="80" customFormat="1" ht="32.25" customHeight="1" x14ac:dyDescent="0.25">
      <c r="A76" s="103"/>
      <c r="B76" s="104"/>
      <c r="C76" s="12"/>
      <c r="D76" s="18"/>
      <c r="E76" s="13"/>
      <c r="F76" s="177"/>
      <c r="G76" s="178"/>
      <c r="H76" s="15"/>
      <c r="I76" s="15"/>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row>
    <row r="77" spans="1:39" s="80" customFormat="1" ht="32.25" customHeight="1" x14ac:dyDescent="0.25">
      <c r="A77" s="103"/>
      <c r="B77" s="104"/>
      <c r="C77" s="12"/>
      <c r="D77" s="18"/>
      <c r="E77" s="13"/>
      <c r="F77" s="177"/>
      <c r="G77" s="178"/>
      <c r="H77" s="15"/>
      <c r="I77" s="15"/>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row>
    <row r="78" spans="1:39" s="80" customFormat="1" ht="32.25" customHeight="1" x14ac:dyDescent="0.25">
      <c r="A78" s="103"/>
      <c r="B78" s="104"/>
      <c r="C78" s="12"/>
      <c r="D78" s="18"/>
      <c r="E78" s="13"/>
      <c r="F78" s="177"/>
      <c r="G78" s="178"/>
      <c r="H78" s="15"/>
      <c r="I78" s="15"/>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row>
    <row r="79" spans="1:39" s="80" customFormat="1" ht="32.25" customHeight="1" x14ac:dyDescent="0.25">
      <c r="A79" s="103">
        <v>2.6</v>
      </c>
      <c r="B79" s="104" t="s">
        <v>126</v>
      </c>
      <c r="C79" s="12"/>
      <c r="D79" s="18"/>
      <c r="E79" s="13"/>
      <c r="F79" s="360"/>
      <c r="G79" s="361"/>
      <c r="H79" s="15"/>
      <c r="I79" s="15"/>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row>
    <row r="80" spans="1:39" s="80" customFormat="1" ht="32.25" customHeight="1" x14ac:dyDescent="0.25">
      <c r="A80" s="103"/>
      <c r="B80" s="104"/>
      <c r="C80" s="12"/>
      <c r="D80" s="18"/>
      <c r="E80" s="13"/>
      <c r="F80" s="177"/>
      <c r="G80" s="178"/>
      <c r="H80" s="15"/>
      <c r="I80" s="15"/>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row>
    <row r="81" spans="1:39" s="80" customFormat="1" ht="32.25" customHeight="1" x14ac:dyDescent="0.25">
      <c r="A81" s="103">
        <v>2.7</v>
      </c>
      <c r="B81" s="104" t="s">
        <v>127</v>
      </c>
      <c r="C81" s="12"/>
      <c r="D81" s="18"/>
      <c r="E81" s="13"/>
      <c r="F81" s="360"/>
      <c r="G81" s="361"/>
      <c r="H81" s="15"/>
      <c r="I81" s="15"/>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row>
    <row r="82" spans="1:39" s="80" customFormat="1" ht="32.25" customHeight="1" x14ac:dyDescent="0.25">
      <c r="A82" s="103"/>
      <c r="B82" s="104"/>
      <c r="C82" s="12"/>
      <c r="D82" s="18"/>
      <c r="E82" s="13"/>
      <c r="F82" s="177"/>
      <c r="G82" s="178"/>
      <c r="H82" s="15"/>
      <c r="I82" s="15"/>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row>
    <row r="83" spans="1:39" s="80" customFormat="1" ht="32.25" customHeight="1" x14ac:dyDescent="0.25">
      <c r="A83" s="103"/>
      <c r="B83" s="104"/>
      <c r="C83" s="12"/>
      <c r="D83" s="18"/>
      <c r="E83" s="13"/>
      <c r="F83" s="177"/>
      <c r="G83" s="178"/>
      <c r="H83" s="15"/>
      <c r="I83" s="15"/>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row>
    <row r="84" spans="1:39" s="80" customFormat="1" ht="32.25" customHeight="1" x14ac:dyDescent="0.25">
      <c r="A84" s="103"/>
      <c r="B84" s="104"/>
      <c r="C84" s="12"/>
      <c r="D84" s="18"/>
      <c r="E84" s="13"/>
      <c r="F84" s="177"/>
      <c r="G84" s="178"/>
      <c r="H84" s="15"/>
      <c r="I84" s="15"/>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row>
    <row r="85" spans="1:39" s="80" customFormat="1" ht="32.25" customHeight="1" x14ac:dyDescent="0.25">
      <c r="A85" s="103"/>
      <c r="B85" s="104"/>
      <c r="C85" s="12"/>
      <c r="D85" s="18"/>
      <c r="E85" s="13"/>
      <c r="F85" s="177"/>
      <c r="G85" s="178"/>
      <c r="H85" s="15"/>
      <c r="I85" s="15"/>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row>
    <row r="86" spans="1:39" s="80" customFormat="1" ht="32.25" customHeight="1" x14ac:dyDescent="0.25">
      <c r="A86" s="103"/>
      <c r="B86" s="104"/>
      <c r="C86" s="12"/>
      <c r="D86" s="18"/>
      <c r="E86" s="13"/>
      <c r="F86" s="177"/>
      <c r="G86" s="178"/>
      <c r="H86" s="15"/>
      <c r="I86" s="15"/>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row>
    <row r="87" spans="1:39" s="80" customFormat="1" ht="32.25" customHeight="1" x14ac:dyDescent="0.25">
      <c r="A87" s="103">
        <v>2.8</v>
      </c>
      <c r="B87" s="104" t="s">
        <v>128</v>
      </c>
      <c r="C87" s="12"/>
      <c r="D87" s="18"/>
      <c r="E87" s="13"/>
      <c r="F87" s="360"/>
      <c r="G87" s="361"/>
      <c r="H87" s="15"/>
      <c r="I87" s="15"/>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row>
    <row r="88" spans="1:39" s="80" customFormat="1" ht="32.25" customHeight="1" x14ac:dyDescent="0.25">
      <c r="A88" s="103">
        <v>3</v>
      </c>
      <c r="B88" s="104" t="s">
        <v>129</v>
      </c>
      <c r="C88" s="12"/>
      <c r="D88" s="18"/>
      <c r="E88" s="13"/>
      <c r="F88" s="360"/>
      <c r="G88" s="361"/>
      <c r="H88" s="15"/>
      <c r="I88" s="15"/>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row>
    <row r="89" spans="1:39" s="80" customFormat="1" ht="32.25" customHeight="1" x14ac:dyDescent="0.25">
      <c r="A89" s="103"/>
      <c r="B89" s="104"/>
      <c r="C89" s="12"/>
      <c r="D89" s="18"/>
      <c r="E89" s="13"/>
      <c r="F89" s="360"/>
      <c r="G89" s="361"/>
      <c r="H89" s="15"/>
      <c r="I89" s="15"/>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row>
    <row r="90" spans="1:39" s="80" customFormat="1" ht="31.8" customHeight="1" x14ac:dyDescent="0.25">
      <c r="A90" s="103"/>
      <c r="B90" s="104"/>
      <c r="C90" s="12"/>
      <c r="D90" s="18"/>
      <c r="E90" s="13"/>
      <c r="F90" s="177"/>
      <c r="G90" s="178"/>
      <c r="H90" s="15"/>
      <c r="I90" s="15"/>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row>
    <row r="91" spans="1:39" s="80" customFormat="1" ht="32.25" customHeight="1" x14ac:dyDescent="0.25">
      <c r="A91" s="103"/>
      <c r="B91" s="104"/>
      <c r="C91" s="12"/>
      <c r="D91" s="18"/>
      <c r="E91" s="13"/>
      <c r="F91" s="177"/>
      <c r="G91" s="178"/>
      <c r="H91" s="15"/>
      <c r="I91" s="15"/>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row>
    <row r="92" spans="1:39" s="80" customFormat="1" ht="32.25" customHeight="1" x14ac:dyDescent="0.25">
      <c r="A92" s="103"/>
      <c r="B92" s="104"/>
      <c r="C92" s="12"/>
      <c r="D92" s="18"/>
      <c r="E92" s="13"/>
      <c r="F92" s="177"/>
      <c r="G92" s="178"/>
      <c r="H92" s="15"/>
      <c r="I92" s="15"/>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row>
    <row r="93" spans="1:39" s="80" customFormat="1" ht="32.25" customHeight="1" x14ac:dyDescent="0.25">
      <c r="A93" s="103"/>
      <c r="B93" s="104"/>
      <c r="C93" s="12"/>
      <c r="D93" s="18"/>
      <c r="E93" s="13"/>
      <c r="F93" s="177"/>
      <c r="G93" s="178"/>
      <c r="H93" s="15"/>
      <c r="I93" s="15"/>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row>
    <row r="94" spans="1:39" s="80" customFormat="1" ht="32.25" customHeight="1" x14ac:dyDescent="0.25">
      <c r="A94" s="103"/>
      <c r="B94" s="104"/>
      <c r="C94" s="12"/>
      <c r="D94" s="18"/>
      <c r="E94" s="13"/>
      <c r="F94" s="177"/>
      <c r="G94" s="178"/>
      <c r="H94" s="15"/>
      <c r="I94" s="15"/>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row>
    <row r="95" spans="1:39" s="80" customFormat="1" ht="32.25" customHeight="1" x14ac:dyDescent="0.25">
      <c r="A95" s="103"/>
      <c r="B95" s="104"/>
      <c r="C95" s="12"/>
      <c r="D95" s="18"/>
      <c r="E95" s="13"/>
      <c r="F95" s="177"/>
      <c r="G95" s="178"/>
      <c r="H95" s="15"/>
      <c r="I95" s="15"/>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row>
    <row r="96" spans="1:39" s="80" customFormat="1" ht="32.25" customHeight="1" x14ac:dyDescent="0.25">
      <c r="A96" s="103">
        <v>4</v>
      </c>
      <c r="B96" s="104" t="s">
        <v>130</v>
      </c>
      <c r="C96" s="12"/>
      <c r="D96" s="18"/>
      <c r="E96" s="13"/>
      <c r="F96" s="360"/>
      <c r="G96" s="361"/>
      <c r="H96" s="15"/>
      <c r="I96" s="15"/>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c r="AM96" s="67"/>
    </row>
    <row r="97" spans="1:47" s="80" customFormat="1" ht="32.25" customHeight="1" x14ac:dyDescent="0.25">
      <c r="A97" s="103">
        <v>5</v>
      </c>
      <c r="B97" s="104" t="s">
        <v>131</v>
      </c>
      <c r="C97" s="12"/>
      <c r="D97" s="18"/>
      <c r="E97" s="13"/>
      <c r="F97" s="360"/>
      <c r="G97" s="361"/>
      <c r="H97" s="15"/>
      <c r="I97" s="15"/>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row>
    <row r="98" spans="1:47" s="80" customFormat="1" ht="32.25" customHeight="1" x14ac:dyDescent="0.25">
      <c r="A98" s="103"/>
      <c r="B98" s="104"/>
      <c r="C98" s="12"/>
      <c r="D98" s="18"/>
      <c r="E98" s="13"/>
      <c r="F98" s="360"/>
      <c r="G98" s="361"/>
      <c r="H98" s="15"/>
      <c r="I98" s="15"/>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row>
    <row r="99" spans="1:47" s="80" customFormat="1" ht="32.25" customHeight="1" x14ac:dyDescent="0.25">
      <c r="A99" s="103">
        <v>6</v>
      </c>
      <c r="B99" s="104" t="s">
        <v>132</v>
      </c>
      <c r="C99" s="12"/>
      <c r="D99" s="18"/>
      <c r="E99" s="13"/>
      <c r="F99" s="280"/>
      <c r="G99" s="281"/>
      <c r="H99" s="15"/>
      <c r="I99" s="15"/>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row>
    <row r="100" spans="1:47" s="80" customFormat="1" ht="32.25" customHeight="1" x14ac:dyDescent="0.25">
      <c r="A100" s="103">
        <v>7</v>
      </c>
      <c r="B100" s="104" t="s">
        <v>133</v>
      </c>
      <c r="C100" s="12"/>
      <c r="D100" s="18"/>
      <c r="E100" s="13"/>
      <c r="F100" s="280"/>
      <c r="G100" s="281"/>
      <c r="H100" s="15"/>
      <c r="I100" s="15"/>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row>
    <row r="101" spans="1:47" s="80" customFormat="1" ht="32.25" customHeight="1" x14ac:dyDescent="0.25">
      <c r="A101" s="103"/>
      <c r="B101" s="104"/>
      <c r="C101" s="11"/>
      <c r="D101" s="17"/>
      <c r="E101" s="13"/>
      <c r="F101" s="175"/>
      <c r="G101" s="176"/>
      <c r="H101" s="16"/>
      <c r="I101" s="16"/>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row>
    <row r="102" spans="1:47" s="80" customFormat="1" ht="31.8" customHeight="1" thickBot="1" x14ac:dyDescent="0.3">
      <c r="A102" s="103">
        <v>8</v>
      </c>
      <c r="B102" s="104" t="s">
        <v>134</v>
      </c>
      <c r="C102" s="11"/>
      <c r="D102" s="17"/>
      <c r="E102" s="13"/>
      <c r="F102" s="282"/>
      <c r="G102" s="283"/>
      <c r="H102" s="16"/>
      <c r="I102" s="16"/>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row>
    <row r="103" spans="1:47" s="110" customFormat="1" ht="33" customHeight="1" thickBot="1" x14ac:dyDescent="0.3">
      <c r="A103" s="80"/>
      <c r="B103" s="80"/>
      <c r="C103" s="106" t="s">
        <v>135</v>
      </c>
      <c r="D103" s="51">
        <f>SUM(D44:D102)</f>
        <v>0</v>
      </c>
      <c r="E103" s="373"/>
      <c r="F103" s="373"/>
      <c r="G103" s="373"/>
      <c r="H103" s="53">
        <f>SUM(H44:H102)</f>
        <v>0</v>
      </c>
      <c r="I103" s="53">
        <f>SUM(I44:I102)</f>
        <v>0</v>
      </c>
      <c r="J103" s="108"/>
      <c r="K103" s="108"/>
      <c r="L103" s="108"/>
      <c r="M103" s="108"/>
      <c r="N103" s="108"/>
      <c r="O103" s="108"/>
      <c r="P103" s="108"/>
      <c r="Q103" s="108"/>
      <c r="R103" s="108"/>
      <c r="S103" s="108"/>
      <c r="T103" s="108"/>
      <c r="U103" s="108"/>
      <c r="V103" s="108"/>
      <c r="W103" s="108"/>
      <c r="X103" s="108"/>
      <c r="Y103" s="108"/>
      <c r="Z103" s="108"/>
      <c r="AA103" s="108"/>
      <c r="AB103" s="108"/>
      <c r="AC103" s="108"/>
      <c r="AD103" s="108"/>
      <c r="AE103" s="108"/>
      <c r="AF103" s="108"/>
      <c r="AG103" s="108"/>
      <c r="AH103" s="108"/>
      <c r="AI103" s="108"/>
      <c r="AJ103" s="108"/>
      <c r="AK103" s="108"/>
    </row>
    <row r="104" spans="1:47" s="110" customFormat="1" ht="33" customHeight="1" thickBot="1" x14ac:dyDescent="0.3">
      <c r="A104" s="83"/>
      <c r="B104" s="83"/>
      <c r="C104" s="107" t="s">
        <v>136</v>
      </c>
      <c r="D104" s="56">
        <f>D103/$C$6</f>
        <v>0</v>
      </c>
      <c r="E104" s="374"/>
      <c r="F104" s="374"/>
      <c r="G104" s="374"/>
      <c r="H104" s="57">
        <f t="shared" ref="H104:I104" si="3">H103/$C$6</f>
        <v>0</v>
      </c>
      <c r="I104" s="57">
        <f t="shared" si="3"/>
        <v>0</v>
      </c>
      <c r="J104" s="108"/>
      <c r="K104" s="108"/>
      <c r="L104" s="108"/>
      <c r="M104" s="108"/>
      <c r="N104" s="108"/>
      <c r="O104" s="108"/>
      <c r="P104" s="108"/>
      <c r="Q104" s="108"/>
      <c r="R104" s="108"/>
      <c r="S104" s="108"/>
      <c r="T104" s="108"/>
      <c r="U104" s="108"/>
      <c r="V104" s="108"/>
      <c r="W104" s="108"/>
      <c r="X104" s="108"/>
      <c r="Y104" s="108"/>
      <c r="Z104" s="108"/>
      <c r="AA104" s="108"/>
      <c r="AB104" s="108"/>
      <c r="AC104" s="108"/>
      <c r="AD104" s="108"/>
      <c r="AE104" s="108"/>
      <c r="AF104" s="108"/>
      <c r="AG104" s="108"/>
      <c r="AH104" s="108"/>
      <c r="AI104" s="108"/>
      <c r="AJ104" s="108"/>
      <c r="AK104" s="108"/>
    </row>
    <row r="105" spans="1:47" s="110" customFormat="1" ht="27" customHeight="1" x14ac:dyDescent="0.25">
      <c r="A105" s="83"/>
      <c r="B105" s="83"/>
      <c r="C105" s="82"/>
      <c r="D105" s="82"/>
      <c r="E105" s="82"/>
      <c r="F105" s="82"/>
      <c r="G105" s="108"/>
      <c r="H105" s="108"/>
      <c r="I105" s="108"/>
      <c r="J105" s="108"/>
      <c r="K105" s="108"/>
      <c r="L105" s="108"/>
      <c r="M105" s="108"/>
      <c r="N105" s="108"/>
      <c r="O105" s="108"/>
      <c r="P105" s="108"/>
      <c r="Q105" s="108"/>
      <c r="R105" s="108"/>
      <c r="S105" s="108"/>
      <c r="T105" s="108"/>
      <c r="U105" s="108"/>
      <c r="V105" s="108"/>
      <c r="W105" s="108"/>
      <c r="X105" s="108"/>
      <c r="Y105" s="108"/>
      <c r="Z105" s="108"/>
      <c r="AA105" s="108"/>
      <c r="AB105" s="108"/>
      <c r="AC105" s="108"/>
      <c r="AD105" s="108"/>
      <c r="AE105" s="108"/>
      <c r="AF105" s="108"/>
      <c r="AG105" s="108"/>
      <c r="AH105" s="108"/>
      <c r="AI105" s="108"/>
      <c r="AJ105" s="108"/>
      <c r="AK105" s="108"/>
      <c r="AL105" s="108"/>
      <c r="AM105" s="108"/>
      <c r="AN105" s="108"/>
      <c r="AO105" s="108"/>
      <c r="AP105" s="108"/>
      <c r="AQ105" s="108"/>
      <c r="AR105" s="108"/>
      <c r="AS105" s="108"/>
      <c r="AT105" s="108"/>
      <c r="AU105" s="108"/>
    </row>
    <row r="106" spans="1:47" s="110" customFormat="1" ht="87.75" customHeight="1" x14ac:dyDescent="0.25">
      <c r="A106" s="339" t="s">
        <v>137</v>
      </c>
      <c r="B106" s="340"/>
      <c r="C106" s="28" t="s">
        <v>209</v>
      </c>
      <c r="D106" s="82"/>
      <c r="E106" s="82"/>
      <c r="F106" s="82"/>
      <c r="G106" s="108"/>
      <c r="H106" s="108"/>
      <c r="I106" s="108"/>
      <c r="J106" s="108"/>
      <c r="K106" s="108"/>
      <c r="L106" s="108"/>
      <c r="M106" s="108"/>
      <c r="N106" s="108"/>
      <c r="O106" s="108"/>
      <c r="P106" s="108"/>
      <c r="Q106" s="108"/>
      <c r="R106" s="108"/>
      <c r="S106" s="108"/>
      <c r="T106" s="108"/>
      <c r="U106" s="108"/>
      <c r="V106" s="108"/>
      <c r="W106" s="108"/>
      <c r="X106" s="108"/>
      <c r="Y106" s="108"/>
      <c r="Z106" s="108"/>
      <c r="AA106" s="108"/>
      <c r="AB106" s="108"/>
      <c r="AC106" s="108"/>
      <c r="AD106" s="108"/>
      <c r="AE106" s="108"/>
      <c r="AF106" s="108"/>
      <c r="AG106" s="108"/>
      <c r="AH106" s="108"/>
      <c r="AI106" s="108"/>
      <c r="AJ106" s="108"/>
      <c r="AK106" s="108"/>
      <c r="AL106" s="108"/>
      <c r="AM106" s="108"/>
      <c r="AN106" s="108"/>
      <c r="AO106" s="108"/>
      <c r="AP106" s="108"/>
      <c r="AQ106" s="108"/>
      <c r="AR106" s="108"/>
      <c r="AS106" s="108"/>
      <c r="AT106" s="108"/>
      <c r="AU106" s="108"/>
    </row>
    <row r="107" spans="1:47" s="110" customFormat="1" ht="31.5" customHeight="1" x14ac:dyDescent="0.25">
      <c r="A107" s="83"/>
      <c r="B107" s="83"/>
      <c r="C107" s="82"/>
      <c r="D107" s="82"/>
      <c r="E107" s="82"/>
      <c r="F107" s="82"/>
      <c r="G107" s="108"/>
      <c r="H107" s="108"/>
      <c r="I107" s="108"/>
      <c r="J107" s="108"/>
      <c r="K107" s="108"/>
      <c r="L107" s="108"/>
      <c r="M107" s="108"/>
      <c r="N107" s="108"/>
      <c r="O107" s="108"/>
      <c r="P107" s="108"/>
      <c r="Q107" s="108"/>
      <c r="R107" s="108"/>
      <c r="S107" s="108"/>
      <c r="T107" s="108"/>
      <c r="U107" s="108"/>
      <c r="V107" s="108"/>
      <c r="W107" s="108"/>
      <c r="X107" s="108"/>
      <c r="Y107" s="108"/>
      <c r="Z107" s="108"/>
      <c r="AA107" s="108"/>
      <c r="AB107" s="108"/>
      <c r="AC107" s="108"/>
      <c r="AD107" s="108"/>
      <c r="AE107" s="108"/>
      <c r="AF107" s="108"/>
      <c r="AG107" s="108"/>
      <c r="AH107" s="108"/>
      <c r="AI107" s="108"/>
      <c r="AJ107" s="108"/>
      <c r="AK107" s="108"/>
      <c r="AL107" s="108"/>
      <c r="AM107" s="108"/>
      <c r="AN107" s="108"/>
      <c r="AO107" s="108"/>
      <c r="AP107" s="108"/>
      <c r="AQ107" s="108"/>
      <c r="AR107" s="108"/>
      <c r="AS107" s="108"/>
      <c r="AT107" s="108"/>
      <c r="AU107" s="108"/>
    </row>
    <row r="108" spans="1:47" s="110" customFormat="1" ht="36" customHeight="1" x14ac:dyDescent="0.25">
      <c r="A108" s="284" t="s">
        <v>138</v>
      </c>
      <c r="B108" s="284"/>
      <c r="C108" s="284"/>
      <c r="D108" s="284"/>
      <c r="E108" s="284"/>
      <c r="F108" s="284"/>
      <c r="G108" s="284"/>
      <c r="H108" s="284"/>
      <c r="I108" s="284"/>
      <c r="J108" s="284"/>
      <c r="K108" s="284"/>
      <c r="L108" s="284"/>
      <c r="M108" s="284"/>
      <c r="N108" s="284"/>
      <c r="O108" s="284"/>
      <c r="P108" s="284"/>
      <c r="Q108" s="284"/>
      <c r="R108" s="284"/>
      <c r="S108" s="284"/>
      <c r="T108" s="284"/>
      <c r="U108" s="108"/>
      <c r="V108" s="108"/>
      <c r="W108" s="108"/>
      <c r="X108" s="108"/>
      <c r="Y108" s="108"/>
      <c r="Z108" s="108"/>
      <c r="AA108" s="108"/>
      <c r="AB108" s="108"/>
      <c r="AC108" s="108"/>
      <c r="AD108" s="108"/>
      <c r="AE108" s="108"/>
      <c r="AF108" s="108"/>
      <c r="AG108" s="108"/>
      <c r="AH108" s="108"/>
      <c r="AI108" s="108"/>
      <c r="AJ108" s="108"/>
      <c r="AK108" s="108"/>
      <c r="AL108" s="108"/>
      <c r="AM108" s="108"/>
      <c r="AN108" s="108"/>
      <c r="AO108" s="108"/>
      <c r="AP108" s="108"/>
      <c r="AQ108" s="108"/>
      <c r="AR108" s="108"/>
      <c r="AS108" s="108"/>
      <c r="AT108" s="108"/>
      <c r="AU108" s="108"/>
    </row>
    <row r="109" spans="1:47" s="110" customFormat="1" x14ac:dyDescent="0.25">
      <c r="A109" s="285"/>
      <c r="B109" s="285"/>
      <c r="C109" s="285"/>
      <c r="D109" s="285"/>
      <c r="E109" s="285"/>
      <c r="F109" s="285"/>
      <c r="G109" s="285"/>
      <c r="H109" s="285"/>
      <c r="I109" s="285"/>
      <c r="J109" s="285"/>
      <c r="K109" s="285"/>
      <c r="L109" s="285"/>
      <c r="M109" s="285"/>
      <c r="N109" s="285"/>
      <c r="O109" s="285"/>
      <c r="P109" s="285"/>
      <c r="Q109" s="285"/>
      <c r="R109" s="285"/>
      <c r="S109" s="285"/>
      <c r="T109" s="285"/>
      <c r="U109" s="108"/>
      <c r="V109" s="108"/>
      <c r="W109" s="108"/>
      <c r="X109" s="108"/>
      <c r="Y109" s="108"/>
      <c r="Z109" s="108"/>
      <c r="AA109" s="108"/>
      <c r="AB109" s="108"/>
      <c r="AC109" s="108"/>
      <c r="AD109" s="108"/>
      <c r="AE109" s="108"/>
      <c r="AF109" s="108"/>
      <c r="AG109" s="108"/>
      <c r="AH109" s="108"/>
      <c r="AI109" s="108"/>
      <c r="AJ109" s="108"/>
      <c r="AK109" s="108"/>
      <c r="AL109" s="108"/>
      <c r="AM109" s="108"/>
      <c r="AN109" s="108"/>
      <c r="AO109" s="108"/>
      <c r="AP109" s="108"/>
      <c r="AQ109" s="108"/>
      <c r="AR109" s="108"/>
      <c r="AS109" s="108"/>
      <c r="AT109" s="108"/>
      <c r="AU109" s="108"/>
    </row>
    <row r="110" spans="1:47" ht="23.25" customHeight="1" x14ac:dyDescent="0.25">
      <c r="A110" s="286" t="s">
        <v>139</v>
      </c>
      <c r="B110" s="287"/>
      <c r="C110" s="212" t="s">
        <v>185</v>
      </c>
      <c r="D110" s="212" t="s">
        <v>141</v>
      </c>
      <c r="E110" s="293" t="s">
        <v>142</v>
      </c>
      <c r="F110" s="294"/>
      <c r="G110" s="297" t="s">
        <v>143</v>
      </c>
      <c r="H110" s="297"/>
      <c r="I110" s="297"/>
      <c r="J110" s="297"/>
      <c r="K110" s="297"/>
      <c r="L110" s="297"/>
      <c r="M110" s="297"/>
      <c r="N110" s="297"/>
      <c r="O110" s="293" t="s">
        <v>144</v>
      </c>
      <c r="P110" s="297"/>
      <c r="Q110" s="297"/>
      <c r="R110" s="294"/>
      <c r="S110" s="299" t="s">
        <v>145</v>
      </c>
      <c r="T110" s="294" t="s">
        <v>146</v>
      </c>
    </row>
    <row r="111" spans="1:47" ht="39.450000000000003" customHeight="1" x14ac:dyDescent="0.25">
      <c r="A111" s="288"/>
      <c r="B111" s="289"/>
      <c r="C111" s="213"/>
      <c r="D111" s="292"/>
      <c r="E111" s="295"/>
      <c r="F111" s="296"/>
      <c r="G111" s="298"/>
      <c r="H111" s="298"/>
      <c r="I111" s="298"/>
      <c r="J111" s="298"/>
      <c r="K111" s="298"/>
      <c r="L111" s="298"/>
      <c r="M111" s="298"/>
      <c r="N111" s="298"/>
      <c r="O111" s="295"/>
      <c r="P111" s="298"/>
      <c r="Q111" s="298"/>
      <c r="R111" s="296"/>
      <c r="S111" s="300"/>
      <c r="T111" s="296"/>
    </row>
    <row r="112" spans="1:47" ht="24.75" customHeight="1" x14ac:dyDescent="0.25">
      <c r="A112" s="290"/>
      <c r="B112" s="291"/>
      <c r="C112" s="214"/>
      <c r="D112" s="322" t="s">
        <v>147</v>
      </c>
      <c r="E112" s="323"/>
      <c r="F112" s="324"/>
      <c r="G112" s="322" t="s">
        <v>148</v>
      </c>
      <c r="H112" s="323"/>
      <c r="I112" s="323"/>
      <c r="J112" s="323"/>
      <c r="K112" s="323"/>
      <c r="L112" s="323"/>
      <c r="M112" s="323"/>
      <c r="N112" s="324"/>
      <c r="O112" s="322" t="s">
        <v>149</v>
      </c>
      <c r="P112" s="323"/>
      <c r="Q112" s="323"/>
      <c r="R112" s="324"/>
      <c r="S112" s="300"/>
      <c r="T112" s="294" t="s">
        <v>150</v>
      </c>
    </row>
    <row r="113" spans="1:20" ht="27" customHeight="1" x14ac:dyDescent="0.25">
      <c r="A113" s="112" t="s">
        <v>98</v>
      </c>
      <c r="B113" s="113"/>
      <c r="C113" s="114"/>
      <c r="D113" s="114" t="s">
        <v>151</v>
      </c>
      <c r="E113" s="114" t="s">
        <v>152</v>
      </c>
      <c r="F113" s="114" t="s">
        <v>153</v>
      </c>
      <c r="G113" s="114" t="s">
        <v>154</v>
      </c>
      <c r="H113" s="114" t="s">
        <v>155</v>
      </c>
      <c r="I113" s="114" t="s">
        <v>156</v>
      </c>
      <c r="J113" s="114" t="s">
        <v>157</v>
      </c>
      <c r="K113" s="114" t="s">
        <v>158</v>
      </c>
      <c r="L113" s="322" t="s">
        <v>159</v>
      </c>
      <c r="M113" s="324"/>
      <c r="N113" s="114" t="s">
        <v>160</v>
      </c>
      <c r="O113" s="114" t="s">
        <v>161</v>
      </c>
      <c r="P113" s="114" t="s">
        <v>162</v>
      </c>
      <c r="Q113" s="114" t="s">
        <v>163</v>
      </c>
      <c r="R113" s="114" t="s">
        <v>164</v>
      </c>
      <c r="S113" s="301"/>
      <c r="T113" s="296"/>
    </row>
    <row r="114" spans="1:20" ht="27" customHeight="1" x14ac:dyDescent="0.25">
      <c r="A114" s="115">
        <v>0.1</v>
      </c>
      <c r="B114" s="104" t="s">
        <v>116</v>
      </c>
      <c r="C114" s="303"/>
      <c r="D114" s="304"/>
      <c r="E114" s="304"/>
      <c r="F114" s="304"/>
      <c r="G114" s="304"/>
      <c r="H114" s="304"/>
      <c r="I114" s="304"/>
      <c r="J114" s="304"/>
      <c r="K114" s="304"/>
      <c r="L114" s="304"/>
      <c r="M114" s="304"/>
      <c r="N114" s="305"/>
      <c r="O114" s="169"/>
      <c r="P114" s="169"/>
      <c r="Q114" s="169"/>
      <c r="R114" s="169"/>
      <c r="S114" s="127">
        <f>SUM(C114:R114)</f>
        <v>0</v>
      </c>
      <c r="T114" s="34"/>
    </row>
    <row r="115" spans="1:20" ht="27" customHeight="1" x14ac:dyDescent="0.25">
      <c r="A115" s="103">
        <v>0.2</v>
      </c>
      <c r="B115" s="104" t="s">
        <v>117</v>
      </c>
      <c r="C115" s="306"/>
      <c r="D115" s="307"/>
      <c r="E115" s="307"/>
      <c r="F115" s="307"/>
      <c r="G115" s="307"/>
      <c r="H115" s="307"/>
      <c r="I115" s="307"/>
      <c r="J115" s="307"/>
      <c r="K115" s="307"/>
      <c r="L115" s="307"/>
      <c r="M115" s="307"/>
      <c r="N115" s="308"/>
      <c r="O115" s="169">
        <v>37168.800000000003</v>
      </c>
      <c r="P115" s="169" t="s">
        <v>286</v>
      </c>
      <c r="Q115" s="169" t="s">
        <v>286</v>
      </c>
      <c r="R115" s="169" t="s">
        <v>286</v>
      </c>
      <c r="S115" s="127">
        <f t="shared" ref="S115:S129" si="4">SUM(C115:R115)</f>
        <v>37168.800000000003</v>
      </c>
      <c r="T115" s="33"/>
    </row>
    <row r="116" spans="1:20" ht="27" customHeight="1" x14ac:dyDescent="0.25">
      <c r="A116" s="103">
        <v>0.3</v>
      </c>
      <c r="B116" s="104" t="s">
        <v>118</v>
      </c>
      <c r="C116" s="169" t="s">
        <v>286</v>
      </c>
      <c r="D116" s="169" t="s">
        <v>286</v>
      </c>
      <c r="E116" s="170" t="s">
        <v>286</v>
      </c>
      <c r="F116" s="171">
        <v>21140</v>
      </c>
      <c r="G116" s="171" t="s">
        <v>286</v>
      </c>
      <c r="H116" s="169" t="s">
        <v>286</v>
      </c>
      <c r="I116" s="169" t="s">
        <v>286</v>
      </c>
      <c r="J116" s="169" t="s">
        <v>286</v>
      </c>
      <c r="K116" s="169"/>
      <c r="L116" s="353"/>
      <c r="M116" s="354"/>
      <c r="N116" s="355"/>
      <c r="O116" s="169" t="s">
        <v>286</v>
      </c>
      <c r="P116" s="169" t="s">
        <v>286</v>
      </c>
      <c r="Q116" s="169" t="s">
        <v>286</v>
      </c>
      <c r="R116" s="169" t="s">
        <v>286</v>
      </c>
      <c r="S116" s="127">
        <f t="shared" si="4"/>
        <v>21140</v>
      </c>
      <c r="T116" s="33"/>
    </row>
    <row r="117" spans="1:20" ht="27" customHeight="1" x14ac:dyDescent="0.25">
      <c r="A117" s="103">
        <v>0.4</v>
      </c>
      <c r="B117" s="104" t="s">
        <v>119</v>
      </c>
      <c r="C117" s="169" t="s">
        <v>286</v>
      </c>
      <c r="D117" s="169" t="s">
        <v>286</v>
      </c>
      <c r="E117" s="170" t="s">
        <v>286</v>
      </c>
      <c r="F117" s="171" t="s">
        <v>286</v>
      </c>
      <c r="G117" s="171" t="s">
        <v>286</v>
      </c>
      <c r="H117" s="169" t="s">
        <v>286</v>
      </c>
      <c r="I117" s="169" t="s">
        <v>286</v>
      </c>
      <c r="J117" s="169" t="s">
        <v>286</v>
      </c>
      <c r="K117" s="169"/>
      <c r="L117" s="303"/>
      <c r="M117" s="304"/>
      <c r="N117" s="305"/>
      <c r="O117" s="169" t="s">
        <v>286</v>
      </c>
      <c r="P117" s="169" t="s">
        <v>286</v>
      </c>
      <c r="Q117" s="169" t="s">
        <v>286</v>
      </c>
      <c r="R117" s="169" t="s">
        <v>286</v>
      </c>
      <c r="S117" s="127">
        <f t="shared" si="4"/>
        <v>0</v>
      </c>
      <c r="T117" s="35"/>
    </row>
    <row r="118" spans="1:20" ht="27" customHeight="1" x14ac:dyDescent="0.25">
      <c r="A118" s="103">
        <v>0.5</v>
      </c>
      <c r="B118" s="104" t="s">
        <v>165</v>
      </c>
      <c r="C118" s="169" t="s">
        <v>286</v>
      </c>
      <c r="D118" s="169" t="s">
        <v>286</v>
      </c>
      <c r="E118" s="170" t="s">
        <v>286</v>
      </c>
      <c r="F118" s="171">
        <v>12320</v>
      </c>
      <c r="G118" s="171" t="s">
        <v>286</v>
      </c>
      <c r="H118" s="169" t="s">
        <v>286</v>
      </c>
      <c r="I118" s="169" t="s">
        <v>286</v>
      </c>
      <c r="J118" s="169" t="s">
        <v>286</v>
      </c>
      <c r="K118" s="169"/>
      <c r="L118" s="303"/>
      <c r="M118" s="304"/>
      <c r="N118" s="305"/>
      <c r="O118" s="169" t="s">
        <v>286</v>
      </c>
      <c r="P118" s="169" t="s">
        <v>286</v>
      </c>
      <c r="Q118" s="169" t="s">
        <v>286</v>
      </c>
      <c r="R118" s="169" t="s">
        <v>286</v>
      </c>
      <c r="S118" s="127">
        <f t="shared" si="4"/>
        <v>12320</v>
      </c>
      <c r="T118" s="35"/>
    </row>
    <row r="119" spans="1:20" ht="27" customHeight="1" x14ac:dyDescent="0.25">
      <c r="A119" s="103">
        <v>1</v>
      </c>
      <c r="B119" s="113" t="s">
        <v>120</v>
      </c>
      <c r="C119" s="169">
        <v>-17208.78</v>
      </c>
      <c r="D119" s="169">
        <v>3478104.07</v>
      </c>
      <c r="E119" s="172">
        <v>511458.02</v>
      </c>
      <c r="F119" s="169">
        <v>296940</v>
      </c>
      <c r="G119" s="169">
        <v>-533462.16</v>
      </c>
      <c r="H119" s="169" t="s">
        <v>286</v>
      </c>
      <c r="I119" s="169">
        <v>0</v>
      </c>
      <c r="J119" s="169" t="s">
        <v>286</v>
      </c>
      <c r="K119" s="169"/>
      <c r="L119" s="303"/>
      <c r="M119" s="304"/>
      <c r="N119" s="305"/>
      <c r="O119" s="169" t="s">
        <v>286</v>
      </c>
      <c r="P119" s="169">
        <v>152930.26999999999</v>
      </c>
      <c r="Q119" s="169">
        <v>15574.7</v>
      </c>
      <c r="R119" s="169" t="s">
        <v>286</v>
      </c>
      <c r="S119" s="127">
        <f t="shared" si="4"/>
        <v>3904336.1200000006</v>
      </c>
      <c r="T119" s="168">
        <v>-3272095.86</v>
      </c>
    </row>
    <row r="120" spans="1:20" ht="27" customHeight="1" x14ac:dyDescent="0.25">
      <c r="A120" s="103">
        <v>2.1</v>
      </c>
      <c r="B120" s="104" t="s">
        <v>121</v>
      </c>
      <c r="C120" s="169">
        <v>0</v>
      </c>
      <c r="D120" s="169">
        <v>4880022.7699999996</v>
      </c>
      <c r="E120" s="172">
        <v>402876.17</v>
      </c>
      <c r="F120" s="169">
        <v>281120</v>
      </c>
      <c r="G120" s="169">
        <v>-301201.2</v>
      </c>
      <c r="H120" s="169" t="s">
        <v>286</v>
      </c>
      <c r="I120" s="169">
        <v>0</v>
      </c>
      <c r="J120" s="169" t="s">
        <v>286</v>
      </c>
      <c r="K120" s="169"/>
      <c r="L120" s="303"/>
      <c r="M120" s="304"/>
      <c r="N120" s="305"/>
      <c r="O120" s="169" t="s">
        <v>286</v>
      </c>
      <c r="P120" s="169">
        <v>166913.20000000001</v>
      </c>
      <c r="Q120" s="169">
        <v>13371.1</v>
      </c>
      <c r="R120" s="169" t="s">
        <v>286</v>
      </c>
      <c r="S120" s="127">
        <f t="shared" si="4"/>
        <v>5443102.0399999991</v>
      </c>
      <c r="T120" s="168">
        <v>-6727245.4199999999</v>
      </c>
    </row>
    <row r="121" spans="1:20" ht="27" customHeight="1" x14ac:dyDescent="0.25">
      <c r="A121" s="103">
        <v>2.2000000000000002</v>
      </c>
      <c r="B121" s="104" t="s">
        <v>122</v>
      </c>
      <c r="C121" s="169">
        <v>-6146.76</v>
      </c>
      <c r="D121" s="169">
        <v>6821970.7699999996</v>
      </c>
      <c r="E121" s="172">
        <v>497294.47</v>
      </c>
      <c r="F121" s="169">
        <v>238840</v>
      </c>
      <c r="G121" s="169">
        <v>-454457.71</v>
      </c>
      <c r="H121" s="169" t="s">
        <v>286</v>
      </c>
      <c r="I121" s="169">
        <v>0</v>
      </c>
      <c r="J121" s="169">
        <v>29643.84</v>
      </c>
      <c r="K121" s="169"/>
      <c r="L121" s="303"/>
      <c r="M121" s="304"/>
      <c r="N121" s="305"/>
      <c r="O121" s="169" t="s">
        <v>286</v>
      </c>
      <c r="P121" s="169">
        <v>178693.44</v>
      </c>
      <c r="Q121" s="169">
        <v>51553.21</v>
      </c>
      <c r="R121" s="169">
        <v>19.38</v>
      </c>
      <c r="S121" s="127">
        <f t="shared" si="4"/>
        <v>7357410.6399999997</v>
      </c>
      <c r="T121" s="168">
        <v>-5926200.0499999998</v>
      </c>
    </row>
    <row r="122" spans="1:20" ht="27" customHeight="1" x14ac:dyDescent="0.25">
      <c r="A122" s="103">
        <v>2.2999999999999998</v>
      </c>
      <c r="B122" s="104" t="s">
        <v>123</v>
      </c>
      <c r="C122" s="169">
        <v>-26228.87</v>
      </c>
      <c r="D122" s="169">
        <v>769005.27</v>
      </c>
      <c r="E122" s="172">
        <v>68818.55</v>
      </c>
      <c r="F122" s="169">
        <v>91000</v>
      </c>
      <c r="G122" s="169">
        <v>-32965.800000000003</v>
      </c>
      <c r="H122" s="169" t="s">
        <v>286</v>
      </c>
      <c r="I122" s="169">
        <v>0</v>
      </c>
      <c r="J122" s="169">
        <v>36379.96</v>
      </c>
      <c r="K122" s="169"/>
      <c r="L122" s="303"/>
      <c r="M122" s="304"/>
      <c r="N122" s="305"/>
      <c r="O122" s="169" t="s">
        <v>286</v>
      </c>
      <c r="P122" s="169">
        <v>17388.03</v>
      </c>
      <c r="Q122" s="169">
        <v>19255.16</v>
      </c>
      <c r="R122" s="169">
        <v>57.81</v>
      </c>
      <c r="S122" s="127">
        <f t="shared" si="4"/>
        <v>942710.1100000001</v>
      </c>
      <c r="T122" s="168">
        <v>-676678.81</v>
      </c>
    </row>
    <row r="123" spans="1:20" ht="27" customHeight="1" x14ac:dyDescent="0.25">
      <c r="A123" s="103">
        <v>2.4</v>
      </c>
      <c r="B123" s="104" t="s">
        <v>124</v>
      </c>
      <c r="C123" s="169">
        <v>0</v>
      </c>
      <c r="D123" s="169">
        <v>71314.95</v>
      </c>
      <c r="E123" s="172">
        <v>49293.919999999998</v>
      </c>
      <c r="F123" s="169">
        <v>29260</v>
      </c>
      <c r="G123" s="169">
        <v>-11143.6</v>
      </c>
      <c r="H123" s="169" t="s">
        <v>286</v>
      </c>
      <c r="I123" s="169">
        <v>0</v>
      </c>
      <c r="J123" s="169">
        <v>5073.1899999999996</v>
      </c>
      <c r="K123" s="169"/>
      <c r="L123" s="303"/>
      <c r="M123" s="304"/>
      <c r="N123" s="305"/>
      <c r="O123" s="169" t="s">
        <v>286</v>
      </c>
      <c r="P123" s="169">
        <v>2356.17</v>
      </c>
      <c r="Q123" s="169">
        <v>355.48</v>
      </c>
      <c r="R123" s="169" t="s">
        <v>286</v>
      </c>
      <c r="S123" s="127">
        <f t="shared" si="4"/>
        <v>146510.11000000002</v>
      </c>
      <c r="T123" s="168">
        <v>-35620.730000000003</v>
      </c>
    </row>
    <row r="124" spans="1:20" ht="27" customHeight="1" x14ac:dyDescent="0.25">
      <c r="A124" s="103">
        <v>2.5</v>
      </c>
      <c r="B124" s="104" t="s">
        <v>125</v>
      </c>
      <c r="C124" s="169">
        <v>0</v>
      </c>
      <c r="D124" s="169">
        <v>3895676.63</v>
      </c>
      <c r="E124" s="172">
        <v>648690.34</v>
      </c>
      <c r="F124" s="169">
        <v>561540</v>
      </c>
      <c r="G124" s="169">
        <v>-11392.04</v>
      </c>
      <c r="H124" s="169" t="s">
        <v>286</v>
      </c>
      <c r="I124" s="169">
        <v>0</v>
      </c>
      <c r="J124" s="169">
        <v>3858650.22</v>
      </c>
      <c r="K124" s="169"/>
      <c r="L124" s="303"/>
      <c r="M124" s="304"/>
      <c r="N124" s="305"/>
      <c r="O124" s="169" t="s">
        <v>286</v>
      </c>
      <c r="P124" s="169">
        <v>51687.97</v>
      </c>
      <c r="Q124" s="169">
        <v>2047.53</v>
      </c>
      <c r="R124" s="169">
        <v>784.07</v>
      </c>
      <c r="S124" s="127">
        <f t="shared" si="4"/>
        <v>9007684.7200000007</v>
      </c>
      <c r="T124" s="168">
        <v>-5822709.1900000004</v>
      </c>
    </row>
    <row r="125" spans="1:20" ht="27" customHeight="1" x14ac:dyDescent="0.25">
      <c r="A125" s="103">
        <v>2.6</v>
      </c>
      <c r="B125" s="104" t="s">
        <v>126</v>
      </c>
      <c r="C125" s="169">
        <v>-1939.07</v>
      </c>
      <c r="D125" s="169">
        <v>32970.35</v>
      </c>
      <c r="E125" s="172">
        <v>4535.58</v>
      </c>
      <c r="F125" s="169">
        <v>45360</v>
      </c>
      <c r="G125" s="169" t="s">
        <v>286</v>
      </c>
      <c r="H125" s="169" t="s">
        <v>286</v>
      </c>
      <c r="I125" s="169">
        <v>0</v>
      </c>
      <c r="J125" s="169">
        <v>32970.35</v>
      </c>
      <c r="K125" s="169"/>
      <c r="L125" s="303"/>
      <c r="M125" s="304"/>
      <c r="N125" s="305"/>
      <c r="O125" s="169" t="s">
        <v>286</v>
      </c>
      <c r="P125" s="169">
        <v>537.76</v>
      </c>
      <c r="Q125" s="169">
        <v>4.87</v>
      </c>
      <c r="R125" s="169">
        <v>7.39</v>
      </c>
      <c r="S125" s="127">
        <f t="shared" si="4"/>
        <v>114447.22999999998</v>
      </c>
      <c r="T125" s="168">
        <v>-293.69</v>
      </c>
    </row>
    <row r="126" spans="1:20" ht="27" customHeight="1" x14ac:dyDescent="0.25">
      <c r="A126" s="103">
        <v>2.7</v>
      </c>
      <c r="B126" s="104" t="s">
        <v>127</v>
      </c>
      <c r="C126" s="169">
        <v>-7632.24</v>
      </c>
      <c r="D126" s="169">
        <v>287939.19</v>
      </c>
      <c r="E126" s="172">
        <v>46345.18</v>
      </c>
      <c r="F126" s="169">
        <v>65940</v>
      </c>
      <c r="G126" s="169">
        <v>-2064.36</v>
      </c>
      <c r="H126" s="169" t="s">
        <v>286</v>
      </c>
      <c r="I126" s="169">
        <v>0</v>
      </c>
      <c r="J126" s="169">
        <v>294450.69</v>
      </c>
      <c r="K126" s="169"/>
      <c r="L126" s="303"/>
      <c r="M126" s="304"/>
      <c r="N126" s="305"/>
      <c r="O126" s="169" t="s">
        <v>286</v>
      </c>
      <c r="P126" s="169">
        <v>11995.98</v>
      </c>
      <c r="Q126" s="169">
        <v>526.25</v>
      </c>
      <c r="R126" s="169">
        <v>130.37</v>
      </c>
      <c r="S126" s="127">
        <f t="shared" si="4"/>
        <v>697631.05999999994</v>
      </c>
      <c r="T126" s="168">
        <v>-227152.39</v>
      </c>
    </row>
    <row r="127" spans="1:20" ht="27" customHeight="1" x14ac:dyDescent="0.25">
      <c r="A127" s="103">
        <v>2.8</v>
      </c>
      <c r="B127" s="104" t="s">
        <v>128</v>
      </c>
      <c r="C127" s="169">
        <v>-106679.05</v>
      </c>
      <c r="D127" s="169">
        <v>241462.83</v>
      </c>
      <c r="E127" s="172">
        <v>20022.62</v>
      </c>
      <c r="F127" s="169">
        <v>48440</v>
      </c>
      <c r="G127" s="169" t="s">
        <v>286</v>
      </c>
      <c r="H127" s="169" t="s">
        <v>286</v>
      </c>
      <c r="I127" s="169">
        <v>0</v>
      </c>
      <c r="J127" s="169">
        <v>241462.83</v>
      </c>
      <c r="K127" s="169"/>
      <c r="L127" s="303"/>
      <c r="M127" s="304"/>
      <c r="N127" s="305"/>
      <c r="O127" s="169" t="s">
        <v>286</v>
      </c>
      <c r="P127" s="169">
        <v>240.26</v>
      </c>
      <c r="Q127" s="169">
        <v>645.35</v>
      </c>
      <c r="R127" s="169">
        <v>32.630000000000003</v>
      </c>
      <c r="S127" s="127">
        <f t="shared" si="4"/>
        <v>445627.47</v>
      </c>
      <c r="T127" s="168">
        <v>0</v>
      </c>
    </row>
    <row r="128" spans="1:20" ht="27" customHeight="1" x14ac:dyDescent="0.25">
      <c r="A128" s="103">
        <v>3</v>
      </c>
      <c r="B128" s="113" t="s">
        <v>129</v>
      </c>
      <c r="C128" s="169">
        <v>0</v>
      </c>
      <c r="D128" s="169">
        <v>605649.72</v>
      </c>
      <c r="E128" s="169">
        <v>102666.87</v>
      </c>
      <c r="F128" s="169">
        <v>455840</v>
      </c>
      <c r="G128" s="169">
        <v>-1798.38</v>
      </c>
      <c r="H128" s="169" t="s">
        <v>286</v>
      </c>
      <c r="I128" s="169">
        <v>0</v>
      </c>
      <c r="J128" s="169">
        <v>220564.08</v>
      </c>
      <c r="K128" s="169"/>
      <c r="L128" s="303"/>
      <c r="M128" s="304"/>
      <c r="N128" s="305"/>
      <c r="O128" s="169" t="s">
        <v>286</v>
      </c>
      <c r="P128" s="169">
        <v>6823.35</v>
      </c>
      <c r="Q128" s="169">
        <v>633.61</v>
      </c>
      <c r="R128" s="169">
        <v>611.78</v>
      </c>
      <c r="S128" s="127">
        <f t="shared" ref="S128" si="5">SUM(C128:R128)</f>
        <v>1390991.0300000003</v>
      </c>
      <c r="T128" s="168">
        <v>-440895.01</v>
      </c>
    </row>
    <row r="129" spans="1:47" ht="27" customHeight="1" x14ac:dyDescent="0.25">
      <c r="A129" s="103">
        <v>4</v>
      </c>
      <c r="B129" s="113" t="s">
        <v>166</v>
      </c>
      <c r="C129" s="169" t="s">
        <v>286</v>
      </c>
      <c r="D129" s="169" t="s">
        <v>286</v>
      </c>
      <c r="E129" s="172" t="s">
        <v>286</v>
      </c>
      <c r="F129" s="169">
        <v>48720</v>
      </c>
      <c r="G129" s="169" t="s">
        <v>286</v>
      </c>
      <c r="H129" s="169" t="s">
        <v>286</v>
      </c>
      <c r="I129" s="169" t="s">
        <v>286</v>
      </c>
      <c r="J129" s="169" t="s">
        <v>286</v>
      </c>
      <c r="K129" s="169"/>
      <c r="L129" s="306"/>
      <c r="M129" s="307"/>
      <c r="N129" s="308"/>
      <c r="O129" s="169" t="s">
        <v>286</v>
      </c>
      <c r="P129" s="169" t="s">
        <v>286</v>
      </c>
      <c r="Q129" s="169" t="s">
        <v>286</v>
      </c>
      <c r="R129" s="169" t="s">
        <v>286</v>
      </c>
      <c r="S129" s="127">
        <f t="shared" si="4"/>
        <v>48720</v>
      </c>
      <c r="T129" s="168" t="s">
        <v>286</v>
      </c>
    </row>
    <row r="130" spans="1:47" ht="27" customHeight="1" x14ac:dyDescent="0.25">
      <c r="A130" s="103">
        <v>5</v>
      </c>
      <c r="B130" s="113" t="s">
        <v>131</v>
      </c>
      <c r="C130" s="169">
        <v>0</v>
      </c>
      <c r="D130" s="169">
        <v>4044400.37</v>
      </c>
      <c r="E130" s="172">
        <v>18208.3</v>
      </c>
      <c r="F130" s="169">
        <v>759220</v>
      </c>
      <c r="G130" s="169">
        <v>1390032.05</v>
      </c>
      <c r="H130" s="169" t="s">
        <v>286</v>
      </c>
      <c r="I130" s="169">
        <v>0</v>
      </c>
      <c r="J130" s="169">
        <v>8088800.7300000004</v>
      </c>
      <c r="K130" s="169"/>
      <c r="L130" s="168">
        <v>38677892.82</v>
      </c>
      <c r="M130" s="168">
        <v>44201642.460000001</v>
      </c>
      <c r="N130" s="168">
        <v>29494.880000000001</v>
      </c>
      <c r="O130" s="169" t="s">
        <v>286</v>
      </c>
      <c r="P130" s="169">
        <v>28541.24</v>
      </c>
      <c r="Q130" s="169">
        <v>2561.4899999999998</v>
      </c>
      <c r="R130" s="169">
        <v>212.4</v>
      </c>
      <c r="S130" s="127">
        <f t="shared" ref="S130:S133" si="6">SUM(C130:R130)</f>
        <v>97241006.73999998</v>
      </c>
      <c r="T130" s="168">
        <v>-4433424.18</v>
      </c>
    </row>
    <row r="131" spans="1:47" ht="27" customHeight="1" x14ac:dyDescent="0.25">
      <c r="A131" s="103">
        <v>6</v>
      </c>
      <c r="B131" s="113" t="s">
        <v>132</v>
      </c>
      <c r="C131" s="169" t="s">
        <v>286</v>
      </c>
      <c r="D131" s="169" t="s">
        <v>286</v>
      </c>
      <c r="E131" s="172" t="s">
        <v>286</v>
      </c>
      <c r="F131" s="169" t="s">
        <v>286</v>
      </c>
      <c r="G131" s="169" t="s">
        <v>286</v>
      </c>
      <c r="H131" s="169" t="s">
        <v>286</v>
      </c>
      <c r="I131" s="169" t="s">
        <v>286</v>
      </c>
      <c r="J131" s="169" t="s">
        <v>286</v>
      </c>
      <c r="K131" s="169"/>
      <c r="L131" s="353"/>
      <c r="M131" s="354"/>
      <c r="N131" s="355"/>
      <c r="O131" s="169" t="s">
        <v>286</v>
      </c>
      <c r="P131" s="169" t="s">
        <v>286</v>
      </c>
      <c r="Q131" s="169" t="s">
        <v>286</v>
      </c>
      <c r="R131" s="169" t="s">
        <v>286</v>
      </c>
      <c r="S131" s="127">
        <f t="shared" si="6"/>
        <v>0</v>
      </c>
      <c r="T131" s="169" t="s">
        <v>286</v>
      </c>
    </row>
    <row r="132" spans="1:47" ht="27" customHeight="1" x14ac:dyDescent="0.25">
      <c r="A132" s="103">
        <v>7</v>
      </c>
      <c r="B132" s="113" t="s">
        <v>133</v>
      </c>
      <c r="C132" s="169" t="s">
        <v>286</v>
      </c>
      <c r="D132" s="169" t="s">
        <v>286</v>
      </c>
      <c r="E132" s="172" t="s">
        <v>286</v>
      </c>
      <c r="F132" s="169">
        <v>106960</v>
      </c>
      <c r="G132" s="169" t="s">
        <v>286</v>
      </c>
      <c r="H132" s="169" t="s">
        <v>286</v>
      </c>
      <c r="I132" s="169" t="s">
        <v>286</v>
      </c>
      <c r="J132" s="169" t="s">
        <v>286</v>
      </c>
      <c r="K132" s="169"/>
      <c r="L132" s="303"/>
      <c r="M132" s="304"/>
      <c r="N132" s="305"/>
      <c r="O132" s="169" t="s">
        <v>286</v>
      </c>
      <c r="P132" s="169" t="s">
        <v>286</v>
      </c>
      <c r="Q132" s="169" t="s">
        <v>286</v>
      </c>
      <c r="R132" s="169" t="s">
        <v>286</v>
      </c>
      <c r="S132" s="127">
        <f t="shared" si="6"/>
        <v>106960</v>
      </c>
      <c r="T132" s="169" t="s">
        <v>286</v>
      </c>
    </row>
    <row r="133" spans="1:47" ht="27" customHeight="1" x14ac:dyDescent="0.25">
      <c r="A133" s="103">
        <v>8</v>
      </c>
      <c r="B133" s="113" t="s">
        <v>134</v>
      </c>
      <c r="C133" s="169">
        <v>-46993.08</v>
      </c>
      <c r="D133" s="169">
        <v>60675.43</v>
      </c>
      <c r="E133" s="172">
        <v>28332.39</v>
      </c>
      <c r="F133" s="169">
        <v>110740</v>
      </c>
      <c r="G133" s="169">
        <v>-1194.05</v>
      </c>
      <c r="H133" s="169" t="s">
        <v>286</v>
      </c>
      <c r="I133" s="169">
        <v>0</v>
      </c>
      <c r="J133" s="169">
        <v>9060.83</v>
      </c>
      <c r="K133" s="169"/>
      <c r="L133" s="306"/>
      <c r="M133" s="307"/>
      <c r="N133" s="308"/>
      <c r="O133" s="169" t="s">
        <v>286</v>
      </c>
      <c r="P133" s="169">
        <v>3451.35</v>
      </c>
      <c r="Q133" s="169">
        <v>1691.44</v>
      </c>
      <c r="R133" s="169">
        <v>7.0000000000000007E-2</v>
      </c>
      <c r="S133" s="127">
        <f t="shared" si="6"/>
        <v>165764.38</v>
      </c>
      <c r="T133" s="169">
        <v>-104060.15</v>
      </c>
    </row>
    <row r="134" spans="1:47" ht="27" customHeight="1" x14ac:dyDescent="0.25">
      <c r="A134" s="227" t="s">
        <v>170</v>
      </c>
      <c r="B134" s="228"/>
      <c r="C134" s="117">
        <f>SUM(C116:C133)</f>
        <v>-212827.85000000003</v>
      </c>
      <c r="D134" s="117">
        <f t="shared" ref="D134:K134" si="7">SUM(D116:D133)</f>
        <v>25189192.349999998</v>
      </c>
      <c r="E134" s="156">
        <f t="shared" si="7"/>
        <v>2398542.41</v>
      </c>
      <c r="F134" s="117">
        <f t="shared" si="7"/>
        <v>3173380</v>
      </c>
      <c r="G134" s="117">
        <f t="shared" si="7"/>
        <v>40352.749999999811</v>
      </c>
      <c r="H134" s="117">
        <f t="shared" si="7"/>
        <v>0</v>
      </c>
      <c r="I134" s="117">
        <f t="shared" si="7"/>
        <v>0</v>
      </c>
      <c r="J134" s="117">
        <f t="shared" si="7"/>
        <v>12817056.720000001</v>
      </c>
      <c r="K134" s="117">
        <f t="shared" si="7"/>
        <v>0</v>
      </c>
      <c r="L134" s="318">
        <f>L130+M130</f>
        <v>82879535.280000001</v>
      </c>
      <c r="M134" s="319"/>
      <c r="N134" s="117">
        <f>N130</f>
        <v>29494.880000000001</v>
      </c>
      <c r="O134" s="117">
        <f>SUM(O114:O133)</f>
        <v>37168.800000000003</v>
      </c>
      <c r="P134" s="117">
        <f t="shared" ref="P134:T134" si="8">SUM(P114:P133)</f>
        <v>621559.0199999999</v>
      </c>
      <c r="Q134" s="117">
        <f t="shared" si="8"/>
        <v>108220.19000000002</v>
      </c>
      <c r="R134" s="117">
        <f t="shared" si="8"/>
        <v>1855.9</v>
      </c>
      <c r="S134" s="117">
        <f t="shared" si="8"/>
        <v>127083530.44999997</v>
      </c>
      <c r="T134" s="117">
        <f t="shared" si="8"/>
        <v>-27666375.48</v>
      </c>
    </row>
    <row r="135" spans="1:47" ht="27" customHeight="1" x14ac:dyDescent="0.25">
      <c r="A135" s="227" t="s">
        <v>171</v>
      </c>
      <c r="B135" s="228"/>
      <c r="C135" s="118">
        <f t="shared" ref="C135:K135" si="9">C134/$C$6</f>
        <v>-3.8374326103027361</v>
      </c>
      <c r="D135" s="118">
        <f t="shared" si="9"/>
        <v>454.17847406285495</v>
      </c>
      <c r="E135" s="118">
        <f t="shared" si="9"/>
        <v>43.247370404428338</v>
      </c>
      <c r="F135" s="118">
        <f t="shared" si="9"/>
        <v>57.218225419664272</v>
      </c>
      <c r="G135" s="118">
        <f t="shared" si="9"/>
        <v>0.72758785452840391</v>
      </c>
      <c r="H135" s="118">
        <f t="shared" si="9"/>
        <v>0</v>
      </c>
      <c r="I135" s="118">
        <f t="shared" si="9"/>
        <v>0</v>
      </c>
      <c r="J135" s="118">
        <f t="shared" si="9"/>
        <v>231.10035376210311</v>
      </c>
      <c r="K135" s="118">
        <f t="shared" si="9"/>
        <v>0</v>
      </c>
      <c r="L135" s="320">
        <f>L134/$C$6</f>
        <v>1494.3750613944935</v>
      </c>
      <c r="M135" s="321"/>
      <c r="N135" s="118">
        <f t="shared" ref="N135" si="10">N134/$C$6</f>
        <v>0.53181298570166424</v>
      </c>
      <c r="O135" s="118">
        <f t="shared" ref="O135" si="11">O134/$C$6</f>
        <v>0.67017904473413759</v>
      </c>
      <c r="P135" s="118">
        <f t="shared" ref="P135" si="12">P134/$C$6</f>
        <v>11.207136907015739</v>
      </c>
      <c r="Q135" s="118">
        <f t="shared" ref="Q135" si="13">Q134/$C$6</f>
        <v>1.9512845062296031</v>
      </c>
      <c r="R135" s="118">
        <f t="shared" ref="R135" si="14">R134/$C$6</f>
        <v>3.3463154288599195E-2</v>
      </c>
      <c r="S135" s="118">
        <f t="shared" ref="S135" si="15">S134/$C$6</f>
        <v>2291.403516885739</v>
      </c>
      <c r="T135" s="118">
        <f t="shared" ref="T135" si="16">T134/$C$6</f>
        <v>-498.84379077189379</v>
      </c>
    </row>
    <row r="136" spans="1:47" ht="15.75" customHeight="1" x14ac:dyDescent="0.25">
      <c r="A136" s="325" t="s">
        <v>172</v>
      </c>
      <c r="B136" s="326"/>
      <c r="C136" s="326"/>
      <c r="D136" s="326"/>
      <c r="E136" s="326"/>
      <c r="F136" s="326"/>
      <c r="G136" s="326"/>
      <c r="H136" s="326"/>
      <c r="I136" s="326"/>
      <c r="J136" s="326"/>
      <c r="K136" s="326"/>
      <c r="L136" s="326"/>
      <c r="M136" s="326"/>
      <c r="N136" s="326"/>
      <c r="O136" s="326"/>
      <c r="P136" s="326"/>
      <c r="Q136" s="327"/>
      <c r="R136" s="327"/>
      <c r="S136" s="327"/>
      <c r="T136" s="326"/>
      <c r="U136" s="133"/>
    </row>
    <row r="137" spans="1:47" ht="27" customHeight="1" x14ac:dyDescent="0.25">
      <c r="A137" s="329" t="s">
        <v>173</v>
      </c>
      <c r="B137" s="329"/>
      <c r="C137" s="329"/>
      <c r="D137" s="329"/>
      <c r="E137" s="329"/>
      <c r="F137" s="329"/>
      <c r="G137" s="329"/>
      <c r="H137" s="329"/>
      <c r="I137" s="329"/>
      <c r="J137" s="329"/>
      <c r="K137" s="329"/>
      <c r="L137" s="329"/>
      <c r="M137" s="329"/>
      <c r="N137" s="329"/>
      <c r="O137" s="329"/>
      <c r="P137" s="329"/>
      <c r="Q137" s="359"/>
      <c r="R137" s="359"/>
      <c r="S137" s="359"/>
      <c r="T137" s="119" t="s">
        <v>174</v>
      </c>
    </row>
    <row r="138" spans="1:47" ht="15" customHeight="1" x14ac:dyDescent="0.25">
      <c r="A138" s="155" t="s">
        <v>175</v>
      </c>
      <c r="B138" s="155"/>
      <c r="C138" s="155"/>
      <c r="D138" s="155"/>
      <c r="E138" s="155"/>
      <c r="F138" s="155"/>
      <c r="G138" s="155"/>
      <c r="H138" s="155"/>
      <c r="I138" s="155"/>
      <c r="J138" s="155"/>
      <c r="K138" s="155"/>
      <c r="L138" s="155"/>
      <c r="M138" s="155"/>
      <c r="N138" s="155"/>
      <c r="O138" s="155"/>
      <c r="P138" s="155"/>
      <c r="Q138" s="357"/>
      <c r="R138" s="358"/>
      <c r="S138" s="358"/>
      <c r="T138" s="121" t="s">
        <v>176</v>
      </c>
    </row>
    <row r="139" spans="1:47" ht="15" customHeight="1" x14ac:dyDescent="0.25">
      <c r="A139" s="155" t="s">
        <v>177</v>
      </c>
      <c r="B139" s="155"/>
      <c r="C139" s="155"/>
      <c r="D139" s="155"/>
      <c r="E139" s="155"/>
      <c r="F139" s="155"/>
      <c r="G139" s="155"/>
      <c r="H139" s="155"/>
      <c r="I139" s="155"/>
      <c r="J139" s="155"/>
      <c r="K139" s="155"/>
      <c r="L139" s="155"/>
      <c r="M139" s="155"/>
      <c r="N139" s="155"/>
      <c r="O139" s="155"/>
      <c r="P139" s="155"/>
      <c r="Q139" s="134"/>
      <c r="R139" s="134"/>
      <c r="S139" s="134"/>
      <c r="T139" s="135"/>
    </row>
    <row r="140" spans="1:47" s="126" customFormat="1" ht="37.5" customHeight="1" x14ac:dyDescent="0.25">
      <c r="A140" s="284" t="s">
        <v>178</v>
      </c>
      <c r="B140" s="284"/>
      <c r="C140" s="284"/>
      <c r="D140" s="284"/>
      <c r="E140" s="284"/>
      <c r="F140" s="284"/>
      <c r="G140" s="284"/>
      <c r="H140" s="284"/>
      <c r="I140" s="284"/>
      <c r="J140" s="284"/>
      <c r="K140" s="284"/>
      <c r="L140" s="284"/>
      <c r="M140" s="284"/>
      <c r="N140" s="284"/>
      <c r="O140" s="284"/>
      <c r="P140" s="284"/>
      <c r="Q140" s="284"/>
      <c r="R140" s="284"/>
      <c r="S140" s="284"/>
      <c r="T140" s="284"/>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c r="AR140" s="125"/>
      <c r="AS140" s="125"/>
      <c r="AT140" s="125"/>
      <c r="AU140" s="125"/>
    </row>
    <row r="141" spans="1:47" x14ac:dyDescent="0.25">
      <c r="A141" s="285"/>
      <c r="B141" s="285"/>
      <c r="C141" s="285"/>
      <c r="D141" s="285"/>
      <c r="E141" s="285"/>
      <c r="F141" s="285"/>
      <c r="G141" s="285"/>
      <c r="H141" s="285"/>
      <c r="I141" s="285"/>
      <c r="J141" s="285"/>
      <c r="K141" s="285"/>
      <c r="L141" s="285"/>
      <c r="M141" s="285"/>
      <c r="N141" s="285"/>
      <c r="O141" s="285"/>
      <c r="P141" s="285"/>
      <c r="Q141" s="285"/>
      <c r="R141" s="285"/>
      <c r="S141" s="285"/>
      <c r="T141" s="285"/>
    </row>
    <row r="142" spans="1:47" ht="65.25" customHeight="1" x14ac:dyDescent="0.25">
      <c r="A142" s="286" t="s">
        <v>179</v>
      </c>
      <c r="B142" s="287"/>
      <c r="C142" s="212" t="s">
        <v>185</v>
      </c>
      <c r="D142" s="212" t="s">
        <v>141</v>
      </c>
      <c r="E142" s="293" t="s">
        <v>142</v>
      </c>
      <c r="F142" s="294"/>
      <c r="G142" s="297" t="s">
        <v>143</v>
      </c>
      <c r="H142" s="297"/>
      <c r="I142" s="297"/>
      <c r="J142" s="297"/>
      <c r="K142" s="297"/>
      <c r="L142" s="297"/>
      <c r="M142" s="297"/>
      <c r="N142" s="297"/>
      <c r="O142" s="293" t="s">
        <v>144</v>
      </c>
      <c r="P142" s="297"/>
      <c r="Q142" s="297"/>
      <c r="R142" s="294"/>
      <c r="S142" s="299" t="s">
        <v>145</v>
      </c>
      <c r="T142" s="294" t="s">
        <v>146</v>
      </c>
    </row>
    <row r="143" spans="1:47" x14ac:dyDescent="0.25">
      <c r="A143" s="288"/>
      <c r="B143" s="289"/>
      <c r="C143" s="213"/>
      <c r="D143" s="292"/>
      <c r="E143" s="295"/>
      <c r="F143" s="296"/>
      <c r="G143" s="298"/>
      <c r="H143" s="298"/>
      <c r="I143" s="298"/>
      <c r="J143" s="298"/>
      <c r="K143" s="298"/>
      <c r="L143" s="298"/>
      <c r="M143" s="298"/>
      <c r="N143" s="298"/>
      <c r="O143" s="295"/>
      <c r="P143" s="298"/>
      <c r="Q143" s="298"/>
      <c r="R143" s="296"/>
      <c r="S143" s="300"/>
      <c r="T143" s="296"/>
    </row>
    <row r="144" spans="1:47" ht="26.7" customHeight="1" x14ac:dyDescent="0.25">
      <c r="A144" s="290"/>
      <c r="B144" s="291"/>
      <c r="C144" s="214"/>
      <c r="D144" s="322" t="s">
        <v>147</v>
      </c>
      <c r="E144" s="323"/>
      <c r="F144" s="324"/>
      <c r="G144" s="322" t="s">
        <v>148</v>
      </c>
      <c r="H144" s="323"/>
      <c r="I144" s="323"/>
      <c r="J144" s="323"/>
      <c r="K144" s="323"/>
      <c r="L144" s="323"/>
      <c r="M144" s="323"/>
      <c r="N144" s="324"/>
      <c r="O144" s="322" t="s">
        <v>149</v>
      </c>
      <c r="P144" s="323"/>
      <c r="Q144" s="323"/>
      <c r="R144" s="324"/>
      <c r="S144" s="300"/>
      <c r="T144" s="294" t="s">
        <v>150</v>
      </c>
    </row>
    <row r="145" spans="1:20" ht="25.5" customHeight="1" x14ac:dyDescent="0.25">
      <c r="A145" s="112" t="s">
        <v>98</v>
      </c>
      <c r="B145" s="113"/>
      <c r="C145" s="114"/>
      <c r="D145" s="114" t="s">
        <v>151</v>
      </c>
      <c r="E145" s="114" t="s">
        <v>152</v>
      </c>
      <c r="F145" s="114" t="s">
        <v>153</v>
      </c>
      <c r="G145" s="114" t="s">
        <v>154</v>
      </c>
      <c r="H145" s="114" t="s">
        <v>155</v>
      </c>
      <c r="I145" s="114" t="s">
        <v>156</v>
      </c>
      <c r="J145" s="114" t="s">
        <v>157</v>
      </c>
      <c r="K145" s="114" t="s">
        <v>158</v>
      </c>
      <c r="L145" s="322" t="s">
        <v>159</v>
      </c>
      <c r="M145" s="324"/>
      <c r="N145" s="114" t="s">
        <v>160</v>
      </c>
      <c r="O145" s="114" t="s">
        <v>161</v>
      </c>
      <c r="P145" s="114" t="s">
        <v>162</v>
      </c>
      <c r="Q145" s="114" t="s">
        <v>163</v>
      </c>
      <c r="R145" s="114" t="s">
        <v>164</v>
      </c>
      <c r="S145" s="301"/>
      <c r="T145" s="296"/>
    </row>
    <row r="146" spans="1:20" ht="29.7" customHeight="1" x14ac:dyDescent="0.25">
      <c r="A146" s="115">
        <v>0.1</v>
      </c>
      <c r="B146" s="104" t="s">
        <v>116</v>
      </c>
      <c r="C146" s="303"/>
      <c r="D146" s="304"/>
      <c r="E146" s="304"/>
      <c r="F146" s="304"/>
      <c r="G146" s="304"/>
      <c r="H146" s="304"/>
      <c r="I146" s="304"/>
      <c r="J146" s="304"/>
      <c r="K146" s="304"/>
      <c r="L146" s="304"/>
      <c r="M146" s="304"/>
      <c r="N146" s="305"/>
      <c r="O146" s="169"/>
      <c r="P146" s="169"/>
      <c r="Q146" s="169"/>
      <c r="R146" s="169"/>
      <c r="S146" s="127">
        <f>SUM(C146:R146)</f>
        <v>0</v>
      </c>
      <c r="T146" s="35"/>
    </row>
    <row r="147" spans="1:20" ht="29.25" customHeight="1" x14ac:dyDescent="0.25">
      <c r="A147" s="103">
        <v>0.2</v>
      </c>
      <c r="B147" s="104" t="s">
        <v>117</v>
      </c>
      <c r="C147" s="306"/>
      <c r="D147" s="307"/>
      <c r="E147" s="307"/>
      <c r="F147" s="307"/>
      <c r="G147" s="307"/>
      <c r="H147" s="307"/>
      <c r="I147" s="307"/>
      <c r="J147" s="307"/>
      <c r="K147" s="307"/>
      <c r="L147" s="307"/>
      <c r="M147" s="307"/>
      <c r="N147" s="308"/>
      <c r="O147" s="169">
        <v>37168.800000000003</v>
      </c>
      <c r="P147" s="169" t="s">
        <v>286</v>
      </c>
      <c r="Q147" s="169" t="s">
        <v>286</v>
      </c>
      <c r="R147" s="169" t="s">
        <v>286</v>
      </c>
      <c r="S147" s="127">
        <f t="shared" ref="S147:S165" si="17">SUM(C147:R147)</f>
        <v>37168.800000000003</v>
      </c>
      <c r="T147" s="35"/>
    </row>
    <row r="148" spans="1:20" ht="33" customHeight="1" x14ac:dyDescent="0.25">
      <c r="A148" s="103">
        <v>0.3</v>
      </c>
      <c r="B148" s="104" t="s">
        <v>118</v>
      </c>
      <c r="C148" s="169" t="s">
        <v>286</v>
      </c>
      <c r="D148" s="169" t="s">
        <v>286</v>
      </c>
      <c r="E148" s="169" t="s">
        <v>286</v>
      </c>
      <c r="F148" s="169">
        <v>21140</v>
      </c>
      <c r="G148" s="169" t="s">
        <v>286</v>
      </c>
      <c r="H148" s="169" t="s">
        <v>286</v>
      </c>
      <c r="I148" s="169" t="s">
        <v>286</v>
      </c>
      <c r="J148" s="169" t="s">
        <v>286</v>
      </c>
      <c r="K148" s="169"/>
      <c r="L148" s="353"/>
      <c r="M148" s="354"/>
      <c r="N148" s="355"/>
      <c r="O148" s="169" t="s">
        <v>286</v>
      </c>
      <c r="P148" s="169" t="s">
        <v>286</v>
      </c>
      <c r="Q148" s="169" t="s">
        <v>286</v>
      </c>
      <c r="R148" s="169" t="s">
        <v>286</v>
      </c>
      <c r="S148" s="127">
        <f t="shared" si="17"/>
        <v>21140</v>
      </c>
      <c r="T148" s="35"/>
    </row>
    <row r="149" spans="1:20" ht="33" customHeight="1" x14ac:dyDescent="0.25">
      <c r="A149" s="103">
        <v>0.4</v>
      </c>
      <c r="B149" s="104" t="s">
        <v>119</v>
      </c>
      <c r="C149" s="169" t="s">
        <v>286</v>
      </c>
      <c r="D149" s="169" t="s">
        <v>286</v>
      </c>
      <c r="E149" s="169" t="s">
        <v>286</v>
      </c>
      <c r="F149" s="169" t="s">
        <v>286</v>
      </c>
      <c r="G149" s="169" t="s">
        <v>286</v>
      </c>
      <c r="H149" s="169" t="s">
        <v>286</v>
      </c>
      <c r="I149" s="169" t="s">
        <v>286</v>
      </c>
      <c r="J149" s="169" t="s">
        <v>286</v>
      </c>
      <c r="K149" s="169"/>
      <c r="L149" s="303"/>
      <c r="M149" s="304"/>
      <c r="N149" s="305"/>
      <c r="O149" s="169" t="s">
        <v>286</v>
      </c>
      <c r="P149" s="169" t="s">
        <v>286</v>
      </c>
      <c r="Q149" s="169" t="s">
        <v>286</v>
      </c>
      <c r="R149" s="169" t="s">
        <v>286</v>
      </c>
      <c r="S149" s="127">
        <f t="shared" si="17"/>
        <v>0</v>
      </c>
      <c r="T149" s="35"/>
    </row>
    <row r="150" spans="1:20" ht="33.450000000000003" customHeight="1" x14ac:dyDescent="0.25">
      <c r="A150" s="103">
        <v>0.5</v>
      </c>
      <c r="B150" s="104" t="s">
        <v>165</v>
      </c>
      <c r="C150" s="169" t="s">
        <v>286</v>
      </c>
      <c r="D150" s="169" t="s">
        <v>286</v>
      </c>
      <c r="E150" s="169" t="s">
        <v>286</v>
      </c>
      <c r="F150" s="169">
        <v>12320</v>
      </c>
      <c r="G150" s="169" t="s">
        <v>286</v>
      </c>
      <c r="H150" s="169" t="s">
        <v>286</v>
      </c>
      <c r="I150" s="169" t="s">
        <v>286</v>
      </c>
      <c r="J150" s="169" t="s">
        <v>286</v>
      </c>
      <c r="K150" s="169"/>
      <c r="L150" s="303"/>
      <c r="M150" s="304"/>
      <c r="N150" s="305"/>
      <c r="O150" s="169" t="s">
        <v>286</v>
      </c>
      <c r="P150" s="169" t="s">
        <v>286</v>
      </c>
      <c r="Q150" s="169" t="s">
        <v>286</v>
      </c>
      <c r="R150" s="169" t="s">
        <v>286</v>
      </c>
      <c r="S150" s="127">
        <f t="shared" si="17"/>
        <v>12320</v>
      </c>
      <c r="T150" s="35"/>
    </row>
    <row r="151" spans="1:20" ht="29.7" customHeight="1" x14ac:dyDescent="0.25">
      <c r="A151" s="103">
        <v>1</v>
      </c>
      <c r="B151" s="113" t="s">
        <v>120</v>
      </c>
      <c r="C151" s="169">
        <v>-17208.78</v>
      </c>
      <c r="D151" s="169">
        <v>3478104.07</v>
      </c>
      <c r="E151" s="169">
        <v>511458.02</v>
      </c>
      <c r="F151" s="169">
        <v>296940</v>
      </c>
      <c r="G151" s="169">
        <v>-533462.16</v>
      </c>
      <c r="H151" s="169" t="s">
        <v>286</v>
      </c>
      <c r="I151" s="169">
        <v>0</v>
      </c>
      <c r="J151" s="169" t="s">
        <v>286</v>
      </c>
      <c r="K151" s="169"/>
      <c r="L151" s="303"/>
      <c r="M151" s="304"/>
      <c r="N151" s="305"/>
      <c r="O151" s="169" t="s">
        <v>286</v>
      </c>
      <c r="P151" s="169">
        <v>152930.26999999999</v>
      </c>
      <c r="Q151" s="169">
        <v>15574.7</v>
      </c>
      <c r="R151" s="169" t="s">
        <v>286</v>
      </c>
      <c r="S151" s="127">
        <f t="shared" si="17"/>
        <v>3904336.1200000006</v>
      </c>
      <c r="T151" s="169">
        <v>-2889830.8</v>
      </c>
    </row>
    <row r="152" spans="1:20" ht="34.950000000000003" customHeight="1" x14ac:dyDescent="0.25">
      <c r="A152" s="103">
        <v>2.1</v>
      </c>
      <c r="B152" s="104" t="s">
        <v>121</v>
      </c>
      <c r="C152" s="169">
        <v>0</v>
      </c>
      <c r="D152" s="169">
        <v>4880022.7699999996</v>
      </c>
      <c r="E152" s="169">
        <v>402876.17</v>
      </c>
      <c r="F152" s="169">
        <v>281120</v>
      </c>
      <c r="G152" s="169">
        <v>-301201.2</v>
      </c>
      <c r="H152" s="169" t="s">
        <v>286</v>
      </c>
      <c r="I152" s="169">
        <v>0</v>
      </c>
      <c r="J152" s="169" t="s">
        <v>286</v>
      </c>
      <c r="K152" s="169"/>
      <c r="L152" s="303"/>
      <c r="M152" s="304"/>
      <c r="N152" s="305"/>
      <c r="O152" s="169" t="s">
        <v>286</v>
      </c>
      <c r="P152" s="169">
        <v>166913.20000000001</v>
      </c>
      <c r="Q152" s="169">
        <v>13371.1</v>
      </c>
      <c r="R152" s="169" t="s">
        <v>286</v>
      </c>
      <c r="S152" s="127">
        <f t="shared" si="17"/>
        <v>5443102.0399999991</v>
      </c>
      <c r="T152" s="169">
        <v>-5941329.9100000001</v>
      </c>
    </row>
    <row r="153" spans="1:20" ht="28.95" customHeight="1" x14ac:dyDescent="0.25">
      <c r="A153" s="103">
        <v>2.2000000000000002</v>
      </c>
      <c r="B153" s="104" t="s">
        <v>122</v>
      </c>
      <c r="C153" s="169">
        <v>-6146.76</v>
      </c>
      <c r="D153" s="169">
        <v>6821970.7699999996</v>
      </c>
      <c r="E153" s="169">
        <v>497294.47</v>
      </c>
      <c r="F153" s="169">
        <v>238840</v>
      </c>
      <c r="G153" s="169">
        <v>-454457.71</v>
      </c>
      <c r="H153" s="169" t="s">
        <v>286</v>
      </c>
      <c r="I153" s="169">
        <v>0</v>
      </c>
      <c r="J153" s="169">
        <v>26180.68</v>
      </c>
      <c r="K153" s="169"/>
      <c r="L153" s="303"/>
      <c r="M153" s="304"/>
      <c r="N153" s="305"/>
      <c r="O153" s="169" t="s">
        <v>286</v>
      </c>
      <c r="P153" s="169">
        <v>178693.44</v>
      </c>
      <c r="Q153" s="169">
        <v>51553.21</v>
      </c>
      <c r="R153" s="169">
        <v>19.38</v>
      </c>
      <c r="S153" s="127">
        <f t="shared" si="17"/>
        <v>7353947.4799999995</v>
      </c>
      <c r="T153" s="169">
        <v>-5233867.2699999996</v>
      </c>
    </row>
    <row r="154" spans="1:20" ht="31.95" customHeight="1" x14ac:dyDescent="0.25">
      <c r="A154" s="103">
        <v>2.2999999999999998</v>
      </c>
      <c r="B154" s="104" t="s">
        <v>123</v>
      </c>
      <c r="C154" s="169">
        <v>-26228.87</v>
      </c>
      <c r="D154" s="169">
        <v>769005.27</v>
      </c>
      <c r="E154" s="169">
        <v>68818.55</v>
      </c>
      <c r="F154" s="169">
        <v>91000</v>
      </c>
      <c r="G154" s="169">
        <v>-32965.800000000003</v>
      </c>
      <c r="H154" s="169" t="s">
        <v>286</v>
      </c>
      <c r="I154" s="169">
        <v>0</v>
      </c>
      <c r="J154" s="169">
        <v>32129.84</v>
      </c>
      <c r="K154" s="169"/>
      <c r="L154" s="303"/>
      <c r="M154" s="304"/>
      <c r="N154" s="305"/>
      <c r="O154" s="169" t="s">
        <v>286</v>
      </c>
      <c r="P154" s="169">
        <v>17388.03</v>
      </c>
      <c r="Q154" s="169">
        <v>19255.16</v>
      </c>
      <c r="R154" s="169">
        <v>57.81</v>
      </c>
      <c r="S154" s="127">
        <f t="shared" si="17"/>
        <v>938459.99000000011</v>
      </c>
      <c r="T154" s="169">
        <v>-597625.30000000005</v>
      </c>
    </row>
    <row r="155" spans="1:20" ht="33" customHeight="1" x14ac:dyDescent="0.25">
      <c r="A155" s="103">
        <v>2.4</v>
      </c>
      <c r="B155" s="104" t="s">
        <v>124</v>
      </c>
      <c r="C155" s="169">
        <v>0</v>
      </c>
      <c r="D155" s="169">
        <v>71314.95</v>
      </c>
      <c r="E155" s="169">
        <v>49293.919999999998</v>
      </c>
      <c r="F155" s="169">
        <v>29260</v>
      </c>
      <c r="G155" s="169">
        <v>-11143.6</v>
      </c>
      <c r="H155" s="169" t="s">
        <v>286</v>
      </c>
      <c r="I155" s="169">
        <v>0</v>
      </c>
      <c r="J155" s="169">
        <v>4480.51</v>
      </c>
      <c r="K155" s="169"/>
      <c r="L155" s="303"/>
      <c r="M155" s="304"/>
      <c r="N155" s="305"/>
      <c r="O155" s="169" t="s">
        <v>286</v>
      </c>
      <c r="P155" s="169">
        <v>2356.17</v>
      </c>
      <c r="Q155" s="169">
        <v>355.48</v>
      </c>
      <c r="R155" s="169" t="s">
        <v>286</v>
      </c>
      <c r="S155" s="127">
        <f t="shared" si="17"/>
        <v>145917.43000000002</v>
      </c>
      <c r="T155" s="169">
        <v>-31459.31</v>
      </c>
    </row>
    <row r="156" spans="1:20" ht="34.200000000000003" customHeight="1" x14ac:dyDescent="0.25">
      <c r="A156" s="103">
        <v>2.5</v>
      </c>
      <c r="B156" s="104" t="s">
        <v>125</v>
      </c>
      <c r="C156" s="169">
        <v>0</v>
      </c>
      <c r="D156" s="169">
        <v>3895676.63</v>
      </c>
      <c r="E156" s="169">
        <v>648690.34</v>
      </c>
      <c r="F156" s="169">
        <v>561540</v>
      </c>
      <c r="G156" s="169">
        <v>-11392.04</v>
      </c>
      <c r="H156" s="169" t="s">
        <v>286</v>
      </c>
      <c r="I156" s="169">
        <v>0</v>
      </c>
      <c r="J156" s="169">
        <v>3407860.5</v>
      </c>
      <c r="K156" s="169"/>
      <c r="L156" s="303"/>
      <c r="M156" s="304"/>
      <c r="N156" s="305"/>
      <c r="O156" s="169" t="s">
        <v>286</v>
      </c>
      <c r="P156" s="169">
        <v>51687.97</v>
      </c>
      <c r="Q156" s="169">
        <v>2047.53</v>
      </c>
      <c r="R156" s="169">
        <v>784.07</v>
      </c>
      <c r="S156" s="127">
        <f t="shared" si="17"/>
        <v>8556895</v>
      </c>
      <c r="T156" s="169">
        <v>-5142466.8</v>
      </c>
    </row>
    <row r="157" spans="1:20" ht="30.45" customHeight="1" x14ac:dyDescent="0.25">
      <c r="A157" s="103">
        <v>2.6</v>
      </c>
      <c r="B157" s="104" t="s">
        <v>126</v>
      </c>
      <c r="C157" s="169">
        <v>-1939.07</v>
      </c>
      <c r="D157" s="169">
        <v>32970.35</v>
      </c>
      <c r="E157" s="169">
        <v>4535.58</v>
      </c>
      <c r="F157" s="169">
        <v>45360</v>
      </c>
      <c r="G157" s="169" t="s">
        <v>286</v>
      </c>
      <c r="H157" s="169" t="s">
        <v>286</v>
      </c>
      <c r="I157" s="169">
        <v>0</v>
      </c>
      <c r="J157" s="169">
        <v>29118.560000000001</v>
      </c>
      <c r="K157" s="169"/>
      <c r="L157" s="303"/>
      <c r="M157" s="304"/>
      <c r="N157" s="305"/>
      <c r="O157" s="169" t="s">
        <v>286</v>
      </c>
      <c r="P157" s="169">
        <v>537.76</v>
      </c>
      <c r="Q157" s="169">
        <v>4.87</v>
      </c>
      <c r="R157" s="169">
        <v>7.39</v>
      </c>
      <c r="S157" s="127">
        <f t="shared" si="17"/>
        <v>110595.43999999999</v>
      </c>
      <c r="T157" s="169">
        <v>-259.38</v>
      </c>
    </row>
    <row r="158" spans="1:20" ht="32.700000000000003" customHeight="1" x14ac:dyDescent="0.25">
      <c r="A158" s="103">
        <v>2.7</v>
      </c>
      <c r="B158" s="104" t="s">
        <v>127</v>
      </c>
      <c r="C158" s="169">
        <v>-7632.24</v>
      </c>
      <c r="D158" s="169">
        <v>287939.19</v>
      </c>
      <c r="E158" s="169">
        <v>46345.18</v>
      </c>
      <c r="F158" s="169">
        <v>65940</v>
      </c>
      <c r="G158" s="169">
        <v>-2064.36</v>
      </c>
      <c r="H158" s="169" t="s">
        <v>286</v>
      </c>
      <c r="I158" s="169">
        <v>0</v>
      </c>
      <c r="J158" s="169">
        <v>260455.98</v>
      </c>
      <c r="K158" s="169"/>
      <c r="L158" s="303"/>
      <c r="M158" s="304"/>
      <c r="N158" s="305"/>
      <c r="O158" s="169" t="s">
        <v>286</v>
      </c>
      <c r="P158" s="169">
        <v>11995.98</v>
      </c>
      <c r="Q158" s="169">
        <v>526.25</v>
      </c>
      <c r="R158" s="169">
        <v>130.37</v>
      </c>
      <c r="S158" s="127">
        <f t="shared" si="17"/>
        <v>663636.35</v>
      </c>
      <c r="T158" s="169">
        <v>-200615.14</v>
      </c>
    </row>
    <row r="159" spans="1:20" ht="31.5" customHeight="1" x14ac:dyDescent="0.25">
      <c r="A159" s="103">
        <v>2.8</v>
      </c>
      <c r="B159" s="104" t="s">
        <v>128</v>
      </c>
      <c r="C159" s="169">
        <v>-106679.05</v>
      </c>
      <c r="D159" s="169">
        <v>241462.83</v>
      </c>
      <c r="E159" s="169">
        <v>20022.62</v>
      </c>
      <c r="F159" s="169">
        <v>48440</v>
      </c>
      <c r="G159" s="169" t="s">
        <v>286</v>
      </c>
      <c r="H159" s="169" t="s">
        <v>286</v>
      </c>
      <c r="I159" s="169">
        <v>0</v>
      </c>
      <c r="J159" s="169">
        <v>213253.76000000001</v>
      </c>
      <c r="K159" s="169"/>
      <c r="L159" s="303"/>
      <c r="M159" s="304"/>
      <c r="N159" s="305"/>
      <c r="O159" s="169" t="s">
        <v>286</v>
      </c>
      <c r="P159" s="169">
        <v>240.26</v>
      </c>
      <c r="Q159" s="169">
        <v>645.35</v>
      </c>
      <c r="R159" s="169">
        <v>32.630000000000003</v>
      </c>
      <c r="S159" s="127">
        <f t="shared" si="17"/>
        <v>417418.39999999997</v>
      </c>
      <c r="T159" s="169">
        <v>0</v>
      </c>
    </row>
    <row r="160" spans="1:20" ht="38.25" customHeight="1" x14ac:dyDescent="0.25">
      <c r="A160" s="103">
        <v>3</v>
      </c>
      <c r="B160" s="113" t="s">
        <v>129</v>
      </c>
      <c r="C160" s="169">
        <v>0</v>
      </c>
      <c r="D160" s="169">
        <v>605649.72</v>
      </c>
      <c r="E160" s="169">
        <v>102666.87</v>
      </c>
      <c r="F160" s="169">
        <v>455840</v>
      </c>
      <c r="G160" s="169">
        <v>-1798.38</v>
      </c>
      <c r="H160" s="169" t="s">
        <v>286</v>
      </c>
      <c r="I160" s="169">
        <v>0</v>
      </c>
      <c r="J160" s="169">
        <v>194876.71</v>
      </c>
      <c r="K160" s="169"/>
      <c r="L160" s="303"/>
      <c r="M160" s="304"/>
      <c r="N160" s="305"/>
      <c r="O160" s="169" t="s">
        <v>286</v>
      </c>
      <c r="P160" s="169">
        <v>6823.35</v>
      </c>
      <c r="Q160" s="169">
        <v>633.61</v>
      </c>
      <c r="R160" s="169">
        <v>611.78</v>
      </c>
      <c r="S160" s="127">
        <f t="shared" si="17"/>
        <v>1365303.6600000001</v>
      </c>
      <c r="T160" s="169">
        <v>-389402.13</v>
      </c>
    </row>
    <row r="161" spans="1:21" ht="24.75" customHeight="1" x14ac:dyDescent="0.25">
      <c r="A161" s="103">
        <v>4</v>
      </c>
      <c r="B161" s="113" t="s">
        <v>166</v>
      </c>
      <c r="C161" s="169" t="s">
        <v>286</v>
      </c>
      <c r="D161" s="169" t="s">
        <v>286</v>
      </c>
      <c r="E161" s="169" t="s">
        <v>286</v>
      </c>
      <c r="F161" s="169">
        <v>48720</v>
      </c>
      <c r="G161" s="169" t="s">
        <v>286</v>
      </c>
      <c r="H161" s="169" t="s">
        <v>286</v>
      </c>
      <c r="I161" s="169" t="s">
        <v>286</v>
      </c>
      <c r="J161" s="169" t="s">
        <v>286</v>
      </c>
      <c r="K161" s="169"/>
      <c r="L161" s="306"/>
      <c r="M161" s="307"/>
      <c r="N161" s="308"/>
      <c r="O161" s="169" t="s">
        <v>286</v>
      </c>
      <c r="P161" s="169" t="s">
        <v>286</v>
      </c>
      <c r="Q161" s="169" t="s">
        <v>286</v>
      </c>
      <c r="R161" s="169" t="s">
        <v>286</v>
      </c>
      <c r="S161" s="127">
        <f t="shared" si="17"/>
        <v>48720</v>
      </c>
      <c r="T161" s="169" t="s">
        <v>286</v>
      </c>
    </row>
    <row r="162" spans="1:21" ht="25.5" customHeight="1" x14ac:dyDescent="0.25">
      <c r="A162" s="103">
        <v>5</v>
      </c>
      <c r="B162" s="113" t="s">
        <v>131</v>
      </c>
      <c r="C162" s="169">
        <v>0</v>
      </c>
      <c r="D162" s="169">
        <v>4044400.37</v>
      </c>
      <c r="E162" s="169">
        <v>18208.3</v>
      </c>
      <c r="F162" s="169">
        <v>759220</v>
      </c>
      <c r="G162" s="169">
        <v>1390032.05</v>
      </c>
      <c r="H162" s="169" t="s">
        <v>286</v>
      </c>
      <c r="I162" s="169">
        <v>0</v>
      </c>
      <c r="J162" s="169">
        <v>7205064.0499999998</v>
      </c>
      <c r="K162" s="169"/>
      <c r="L162" s="168">
        <v>12210926.16</v>
      </c>
      <c r="M162" s="168">
        <v>13954818.970000001</v>
      </c>
      <c r="N162" s="168">
        <v>29494.880000000001</v>
      </c>
      <c r="O162" s="169" t="s">
        <v>286</v>
      </c>
      <c r="P162" s="169">
        <v>28541.24</v>
      </c>
      <c r="Q162" s="169">
        <v>2561.4899999999998</v>
      </c>
      <c r="R162" s="169">
        <v>212.4</v>
      </c>
      <c r="S162" s="127">
        <f t="shared" si="17"/>
        <v>39643479.910000004</v>
      </c>
      <c r="T162" s="169">
        <v>-3937892.21</v>
      </c>
    </row>
    <row r="163" spans="1:21" ht="31.5" customHeight="1" x14ac:dyDescent="0.25">
      <c r="A163" s="103">
        <v>6</v>
      </c>
      <c r="B163" s="113" t="s">
        <v>132</v>
      </c>
      <c r="C163" s="169" t="s">
        <v>286</v>
      </c>
      <c r="D163" s="169" t="s">
        <v>286</v>
      </c>
      <c r="E163" s="169" t="s">
        <v>286</v>
      </c>
      <c r="F163" s="169" t="s">
        <v>286</v>
      </c>
      <c r="G163" s="169" t="s">
        <v>286</v>
      </c>
      <c r="H163" s="169" t="s">
        <v>286</v>
      </c>
      <c r="I163" s="169" t="s">
        <v>286</v>
      </c>
      <c r="J163" s="169" t="s">
        <v>286</v>
      </c>
      <c r="K163" s="169"/>
      <c r="L163" s="353"/>
      <c r="M163" s="354"/>
      <c r="N163" s="355"/>
      <c r="O163" s="169" t="s">
        <v>286</v>
      </c>
      <c r="P163" s="169" t="s">
        <v>286</v>
      </c>
      <c r="Q163" s="169" t="s">
        <v>286</v>
      </c>
      <c r="R163" s="169" t="s">
        <v>286</v>
      </c>
      <c r="S163" s="127">
        <f t="shared" si="17"/>
        <v>0</v>
      </c>
      <c r="T163" s="35" t="s">
        <v>286</v>
      </c>
    </row>
    <row r="164" spans="1:21" ht="25.95" customHeight="1" x14ac:dyDescent="0.25">
      <c r="A164" s="103">
        <v>7</v>
      </c>
      <c r="B164" s="113" t="s">
        <v>133</v>
      </c>
      <c r="C164" s="169" t="s">
        <v>286</v>
      </c>
      <c r="D164" s="169" t="s">
        <v>286</v>
      </c>
      <c r="E164" s="169" t="s">
        <v>286</v>
      </c>
      <c r="F164" s="169">
        <v>106960</v>
      </c>
      <c r="G164" s="169" t="s">
        <v>286</v>
      </c>
      <c r="H164" s="169" t="s">
        <v>286</v>
      </c>
      <c r="I164" s="169" t="s">
        <v>286</v>
      </c>
      <c r="J164" s="169" t="s">
        <v>286</v>
      </c>
      <c r="K164" s="169"/>
      <c r="L164" s="303"/>
      <c r="M164" s="304"/>
      <c r="N164" s="305"/>
      <c r="O164" s="169" t="s">
        <v>286</v>
      </c>
      <c r="P164" s="169" t="s">
        <v>286</v>
      </c>
      <c r="Q164" s="169" t="s">
        <v>286</v>
      </c>
      <c r="R164" s="169" t="s">
        <v>286</v>
      </c>
      <c r="S164" s="127">
        <f t="shared" si="17"/>
        <v>106960</v>
      </c>
      <c r="T164" s="35" t="s">
        <v>286</v>
      </c>
    </row>
    <row r="165" spans="1:21" ht="33" customHeight="1" x14ac:dyDescent="0.25">
      <c r="A165" s="103">
        <v>8</v>
      </c>
      <c r="B165" s="113" t="s">
        <v>134</v>
      </c>
      <c r="C165" s="169">
        <v>-46993.08</v>
      </c>
      <c r="D165" s="169">
        <v>60675.43</v>
      </c>
      <c r="E165" s="169">
        <v>28332.39</v>
      </c>
      <c r="F165" s="169">
        <v>110740</v>
      </c>
      <c r="G165" s="169">
        <v>-1194.05</v>
      </c>
      <c r="H165" s="169" t="s">
        <v>286</v>
      </c>
      <c r="I165" s="169">
        <v>0</v>
      </c>
      <c r="J165" s="169">
        <v>8078.01</v>
      </c>
      <c r="K165" s="169"/>
      <c r="L165" s="306"/>
      <c r="M165" s="307"/>
      <c r="N165" s="308"/>
      <c r="O165" s="169" t="s">
        <v>286</v>
      </c>
      <c r="P165" s="169">
        <v>3451.35</v>
      </c>
      <c r="Q165" s="169">
        <v>1691.44</v>
      </c>
      <c r="R165" s="169">
        <v>7.0000000000000007E-2</v>
      </c>
      <c r="S165" s="127">
        <f t="shared" si="17"/>
        <v>164781.56000000003</v>
      </c>
      <c r="T165" s="35">
        <v>-91903.25</v>
      </c>
    </row>
    <row r="166" spans="1:21" ht="37.950000000000003" customHeight="1" x14ac:dyDescent="0.25">
      <c r="A166" s="227" t="s">
        <v>170</v>
      </c>
      <c r="B166" s="228"/>
      <c r="C166" s="117">
        <f>SUM(C148:C165)</f>
        <v>-212827.85000000003</v>
      </c>
      <c r="D166" s="117">
        <f t="shared" ref="D166:K166" si="18">SUM(D148:D165)</f>
        <v>25189192.349999998</v>
      </c>
      <c r="E166" s="156">
        <f t="shared" si="18"/>
        <v>2398542.41</v>
      </c>
      <c r="F166" s="117">
        <f t="shared" si="18"/>
        <v>3173380</v>
      </c>
      <c r="G166" s="117">
        <f t="shared" si="18"/>
        <v>40352.749999999811</v>
      </c>
      <c r="H166" s="117">
        <f t="shared" si="18"/>
        <v>0</v>
      </c>
      <c r="I166" s="117">
        <f t="shared" si="18"/>
        <v>0</v>
      </c>
      <c r="J166" s="117">
        <f t="shared" si="18"/>
        <v>11381498.6</v>
      </c>
      <c r="K166" s="117">
        <f t="shared" si="18"/>
        <v>0</v>
      </c>
      <c r="L166" s="318">
        <f>L162+M162</f>
        <v>26165745.130000003</v>
      </c>
      <c r="M166" s="319"/>
      <c r="N166" s="117">
        <f>N162</f>
        <v>29494.880000000001</v>
      </c>
      <c r="O166" s="117">
        <f>SUM(O146:O165)</f>
        <v>37168.800000000003</v>
      </c>
      <c r="P166" s="117">
        <f t="shared" ref="P166:T166" si="19">SUM(P146:P165)</f>
        <v>621559.0199999999</v>
      </c>
      <c r="Q166" s="117">
        <f t="shared" si="19"/>
        <v>108220.19000000002</v>
      </c>
      <c r="R166" s="117">
        <f t="shared" si="19"/>
        <v>1855.9</v>
      </c>
      <c r="S166" s="117">
        <f t="shared" si="19"/>
        <v>68934182.180000007</v>
      </c>
      <c r="T166" s="117">
        <f t="shared" si="19"/>
        <v>-24456651.5</v>
      </c>
    </row>
    <row r="167" spans="1:21" ht="37.950000000000003" customHeight="1" x14ac:dyDescent="0.25">
      <c r="A167" s="227" t="s">
        <v>171</v>
      </c>
      <c r="B167" s="228"/>
      <c r="C167" s="118">
        <f t="shared" ref="C167:K167" si="20">C166/$C$6</f>
        <v>-3.8374326103027361</v>
      </c>
      <c r="D167" s="118">
        <f t="shared" si="20"/>
        <v>454.17847406285495</v>
      </c>
      <c r="E167" s="118">
        <f t="shared" si="20"/>
        <v>43.247370404428338</v>
      </c>
      <c r="F167" s="118">
        <f t="shared" si="20"/>
        <v>57.218225419664272</v>
      </c>
      <c r="G167" s="118">
        <f t="shared" si="20"/>
        <v>0.72758785452840391</v>
      </c>
      <c r="H167" s="118">
        <f t="shared" si="20"/>
        <v>0</v>
      </c>
      <c r="I167" s="118">
        <f t="shared" si="20"/>
        <v>0</v>
      </c>
      <c r="J167" s="118">
        <f t="shared" si="20"/>
        <v>205.21625286237176</v>
      </c>
      <c r="K167" s="118">
        <f t="shared" si="20"/>
        <v>0</v>
      </c>
      <c r="L167" s="320">
        <f>L166/$C$6</f>
        <v>471.78639278051247</v>
      </c>
      <c r="M167" s="321"/>
      <c r="N167" s="118">
        <f t="shared" ref="N167:T167" si="21">N166/$C$6</f>
        <v>0.53181298570166424</v>
      </c>
      <c r="O167" s="118">
        <f t="shared" si="21"/>
        <v>0.67017904473413759</v>
      </c>
      <c r="P167" s="118">
        <f t="shared" si="21"/>
        <v>11.207136907015739</v>
      </c>
      <c r="Q167" s="118">
        <f t="shared" si="21"/>
        <v>1.9512845062296031</v>
      </c>
      <c r="R167" s="118">
        <f t="shared" si="21"/>
        <v>3.3463154288599195E-2</v>
      </c>
      <c r="S167" s="118">
        <f t="shared" si="21"/>
        <v>1242.9307473720273</v>
      </c>
      <c r="T167" s="118">
        <f t="shared" si="21"/>
        <v>-440.97025837976236</v>
      </c>
    </row>
    <row r="168" spans="1:21" x14ac:dyDescent="0.25">
      <c r="A168" s="325" t="s">
        <v>172</v>
      </c>
      <c r="B168" s="326"/>
      <c r="C168" s="326"/>
      <c r="D168" s="326"/>
      <c r="E168" s="326"/>
      <c r="F168" s="326"/>
      <c r="G168" s="326"/>
      <c r="H168" s="326"/>
      <c r="I168" s="326"/>
      <c r="J168" s="326"/>
      <c r="K168" s="326"/>
      <c r="L168" s="326"/>
      <c r="M168" s="326"/>
      <c r="N168" s="326"/>
      <c r="O168" s="326"/>
      <c r="P168" s="326"/>
      <c r="Q168" s="327"/>
      <c r="R168" s="327"/>
      <c r="S168" s="327"/>
      <c r="T168" s="327"/>
      <c r="U168" s="133"/>
    </row>
    <row r="169" spans="1:21" ht="12.75" customHeight="1" x14ac:dyDescent="0.25">
      <c r="A169" s="329" t="s">
        <v>180</v>
      </c>
      <c r="B169" s="329"/>
      <c r="C169" s="329"/>
      <c r="D169" s="329"/>
      <c r="E169" s="329"/>
      <c r="F169" s="329"/>
      <c r="G169" s="329"/>
      <c r="H169" s="329"/>
      <c r="I169" s="329"/>
      <c r="J169" s="329"/>
      <c r="K169" s="329"/>
      <c r="L169" s="329"/>
      <c r="M169" s="329"/>
      <c r="N169" s="329"/>
      <c r="O169" s="329"/>
      <c r="P169" s="329"/>
      <c r="Q169" s="330"/>
      <c r="R169" s="331"/>
      <c r="S169" s="332"/>
      <c r="T169" s="119" t="s">
        <v>174</v>
      </c>
    </row>
    <row r="170" spans="1:21" ht="15.6" x14ac:dyDescent="0.25">
      <c r="A170" s="155" t="s">
        <v>175</v>
      </c>
      <c r="B170" s="155"/>
      <c r="C170" s="155"/>
      <c r="D170" s="155"/>
      <c r="E170" s="155"/>
      <c r="F170" s="155"/>
      <c r="G170" s="155"/>
      <c r="H170" s="155"/>
      <c r="I170" s="155"/>
      <c r="J170" s="155"/>
      <c r="K170" s="155"/>
      <c r="L170" s="155"/>
      <c r="M170" s="155"/>
      <c r="N170" s="155"/>
      <c r="O170" s="155"/>
      <c r="P170" s="155"/>
      <c r="Q170" s="356"/>
      <c r="R170" s="356"/>
      <c r="S170" s="356"/>
      <c r="T170" s="121" t="s">
        <v>176</v>
      </c>
    </row>
    <row r="171" spans="1:21" ht="15.6" x14ac:dyDescent="0.25">
      <c r="A171" s="155" t="s">
        <v>177</v>
      </c>
      <c r="B171" s="155"/>
      <c r="C171" s="155"/>
      <c r="D171" s="155"/>
      <c r="E171" s="155"/>
      <c r="F171" s="155"/>
      <c r="G171" s="155"/>
      <c r="H171" s="155"/>
      <c r="I171" s="155"/>
      <c r="J171" s="155"/>
      <c r="K171" s="155"/>
      <c r="L171" s="155"/>
      <c r="M171" s="155"/>
      <c r="N171" s="155"/>
      <c r="O171" s="155"/>
      <c r="P171" s="155"/>
    </row>
  </sheetData>
  <sheetProtection algorithmName="SHA-512" hashValue="ty3mglmYecNV0XgbT9ZjzBhMZnvPHD4mV0pJLjXkVrifLSFrmImXWuUd+rx7XlPBsU9ADoDjsFb3HLFIzkHNKQ==" saltValue="HbAgz+QPxRkGLyuTH0U3Yw==" spinCount="100000" sheet="1" formatCells="0" formatColumns="0" formatRows="0" insertRows="0" deleteRows="0"/>
  <mergeCells count="143">
    <mergeCell ref="A24:B30"/>
    <mergeCell ref="A32:B36"/>
    <mergeCell ref="I16:O16"/>
    <mergeCell ref="A16:G16"/>
    <mergeCell ref="K20:O20"/>
    <mergeCell ref="I17:J17"/>
    <mergeCell ref="I18:J18"/>
    <mergeCell ref="I19:J19"/>
    <mergeCell ref="I20:J20"/>
    <mergeCell ref="C32:E32"/>
    <mergeCell ref="C33:E33"/>
    <mergeCell ref="C34:E34"/>
    <mergeCell ref="C35:E35"/>
    <mergeCell ref="C28:E28"/>
    <mergeCell ref="C29:E29"/>
    <mergeCell ref="C30:E30"/>
    <mergeCell ref="C24:E24"/>
    <mergeCell ref="C25:E25"/>
    <mergeCell ref="C26:E26"/>
    <mergeCell ref="C27:E27"/>
    <mergeCell ref="A20:B20"/>
    <mergeCell ref="A22:B22"/>
    <mergeCell ref="C22:F22"/>
    <mergeCell ref="C36:E36"/>
    <mergeCell ref="F100:G100"/>
    <mergeCell ref="F102:G102"/>
    <mergeCell ref="E103:G103"/>
    <mergeCell ref="E104:G104"/>
    <mergeCell ref="F67:G67"/>
    <mergeCell ref="F69:G69"/>
    <mergeCell ref="F79:G79"/>
    <mergeCell ref="F81:G81"/>
    <mergeCell ref="F87:G87"/>
    <mergeCell ref="F88:G88"/>
    <mergeCell ref="F96:G96"/>
    <mergeCell ref="F97:G97"/>
    <mergeCell ref="F99:G99"/>
    <mergeCell ref="B37:F38"/>
    <mergeCell ref="F60:G60"/>
    <mergeCell ref="F98:G98"/>
    <mergeCell ref="H39:I39"/>
    <mergeCell ref="A40:B40"/>
    <mergeCell ref="A41:B43"/>
    <mergeCell ref="E41:E43"/>
    <mergeCell ref="F41:G43"/>
    <mergeCell ref="E44:E47"/>
    <mergeCell ref="F44:G44"/>
    <mergeCell ref="F45:G45"/>
    <mergeCell ref="F46:G46"/>
    <mergeCell ref="F47:G47"/>
    <mergeCell ref="A39:B39"/>
    <mergeCell ref="C39:D39"/>
    <mergeCell ref="E39:E40"/>
    <mergeCell ref="F39:G40"/>
    <mergeCell ref="F89:G89"/>
    <mergeCell ref="F48:G48"/>
    <mergeCell ref="F50:G50"/>
    <mergeCell ref="F52:G52"/>
    <mergeCell ref="F59:G59"/>
    <mergeCell ref="Q170:S170"/>
    <mergeCell ref="A106:B106"/>
    <mergeCell ref="A168:T168"/>
    <mergeCell ref="A169:P169"/>
    <mergeCell ref="Q169:S169"/>
    <mergeCell ref="Q138:S138"/>
    <mergeCell ref="C146:N147"/>
    <mergeCell ref="L148:N161"/>
    <mergeCell ref="L163:N165"/>
    <mergeCell ref="A166:B166"/>
    <mergeCell ref="L166:M166"/>
    <mergeCell ref="A167:B167"/>
    <mergeCell ref="L167:M167"/>
    <mergeCell ref="O142:R143"/>
    <mergeCell ref="S142:S145"/>
    <mergeCell ref="T142:T143"/>
    <mergeCell ref="D144:F144"/>
    <mergeCell ref="G144:N144"/>
    <mergeCell ref="O144:R144"/>
    <mergeCell ref="T144:T145"/>
    <mergeCell ref="L145:M145"/>
    <mergeCell ref="A136:T136"/>
    <mergeCell ref="A137:P137"/>
    <mergeCell ref="Q137:S137"/>
    <mergeCell ref="A140:T141"/>
    <mergeCell ref="A142:B144"/>
    <mergeCell ref="C142:C144"/>
    <mergeCell ref="D142:D143"/>
    <mergeCell ref="E142:F143"/>
    <mergeCell ref="G142:N143"/>
    <mergeCell ref="C114:N115"/>
    <mergeCell ref="L116:N129"/>
    <mergeCell ref="L131:N133"/>
    <mergeCell ref="A134:B134"/>
    <mergeCell ref="L134:M134"/>
    <mergeCell ref="A135:B135"/>
    <mergeCell ref="L135:M135"/>
    <mergeCell ref="T110:T111"/>
    <mergeCell ref="D112:F112"/>
    <mergeCell ref="G112:N112"/>
    <mergeCell ref="O112:R112"/>
    <mergeCell ref="T112:T113"/>
    <mergeCell ref="L113:M113"/>
    <mergeCell ref="A108:T109"/>
    <mergeCell ref="A110:B112"/>
    <mergeCell ref="C110:C112"/>
    <mergeCell ref="D110:D111"/>
    <mergeCell ref="E110:F111"/>
    <mergeCell ref="G110:N111"/>
    <mergeCell ref="O110:R111"/>
    <mergeCell ref="S110:S113"/>
    <mergeCell ref="A1:B1"/>
    <mergeCell ref="C1:F1"/>
    <mergeCell ref="A2:B2"/>
    <mergeCell ref="C3:F3"/>
    <mergeCell ref="A4:B4"/>
    <mergeCell ref="A11:B11"/>
    <mergeCell ref="A8:B8"/>
    <mergeCell ref="A9:B9"/>
    <mergeCell ref="A10:B10"/>
    <mergeCell ref="A5:B5"/>
    <mergeCell ref="A6:B6"/>
    <mergeCell ref="A7:B7"/>
    <mergeCell ref="C2:F2"/>
    <mergeCell ref="A12:B12"/>
    <mergeCell ref="A13:B13"/>
    <mergeCell ref="A17:B17"/>
    <mergeCell ref="A18:B18"/>
    <mergeCell ref="A19:B19"/>
    <mergeCell ref="A14:B14"/>
    <mergeCell ref="C14:F14"/>
    <mergeCell ref="A15:B15"/>
    <mergeCell ref="C15:F15"/>
    <mergeCell ref="C20:G20"/>
    <mergeCell ref="C12:F12"/>
    <mergeCell ref="C13:F13"/>
    <mergeCell ref="C4:F4"/>
    <mergeCell ref="C11:F11"/>
    <mergeCell ref="C8:F8"/>
    <mergeCell ref="C9:F9"/>
    <mergeCell ref="C10:F10"/>
    <mergeCell ref="C5:F5"/>
    <mergeCell ref="C6:F6"/>
    <mergeCell ref="C7:F7"/>
  </mergeCells>
  <phoneticPr fontId="36" type="noConversion"/>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'Drop down list'!$B$4:$B$5</xm:f>
          </x14:formula1>
          <xm:sqref>C106:C107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6C3F0-4578-443E-87A2-52708758C8B3}">
  <dimension ref="A2:J73"/>
  <sheetViews>
    <sheetView topLeftCell="A53" zoomScaleNormal="100" workbookViewId="0">
      <selection activeCell="E49" sqref="E49"/>
    </sheetView>
  </sheetViews>
  <sheetFormatPr defaultRowHeight="13.2" x14ac:dyDescent="0.25"/>
  <cols>
    <col min="1" max="1" width="3.5546875" bestFit="1" customWidth="1"/>
    <col min="2" max="2" width="37" bestFit="1" customWidth="1"/>
    <col min="3" max="3" width="12.44140625" bestFit="1" customWidth="1"/>
    <col min="4" max="4" width="19.88671875" bestFit="1" customWidth="1"/>
    <col min="5" max="5" width="84" bestFit="1" customWidth="1"/>
    <col min="6" max="6" width="50.33203125" customWidth="1"/>
    <col min="8" max="8" width="11.109375" bestFit="1" customWidth="1"/>
    <col min="9" max="9" width="19.5546875" bestFit="1" customWidth="1"/>
  </cols>
  <sheetData>
    <row r="2" spans="1:9" ht="15.6" x14ac:dyDescent="0.3">
      <c r="A2" s="179" t="s">
        <v>277</v>
      </c>
    </row>
    <row r="4" spans="1:9" ht="48.6" customHeight="1" x14ac:dyDescent="0.25">
      <c r="A4" s="236" t="s">
        <v>93</v>
      </c>
      <c r="B4" s="236"/>
      <c r="C4" s="261" t="s">
        <v>94</v>
      </c>
      <c r="D4" s="279"/>
      <c r="E4" s="274" t="s">
        <v>184</v>
      </c>
      <c r="F4" s="257" t="s">
        <v>96</v>
      </c>
      <c r="G4" s="258"/>
      <c r="H4" s="261" t="s">
        <v>97</v>
      </c>
      <c r="I4" s="262"/>
    </row>
    <row r="5" spans="1:9" ht="76.2" customHeight="1" x14ac:dyDescent="0.25">
      <c r="A5" s="379" t="s">
        <v>98</v>
      </c>
      <c r="B5" s="380"/>
      <c r="C5" s="97" t="s">
        <v>99</v>
      </c>
      <c r="D5" s="97" t="s">
        <v>100</v>
      </c>
      <c r="E5" s="275"/>
      <c r="F5" s="259"/>
      <c r="G5" s="260"/>
      <c r="H5" s="97" t="s">
        <v>101</v>
      </c>
      <c r="I5" s="97" t="s">
        <v>102</v>
      </c>
    </row>
    <row r="6" spans="1:9" ht="105.6" x14ac:dyDescent="0.25">
      <c r="A6" s="243" t="s">
        <v>103</v>
      </c>
      <c r="B6" s="244"/>
      <c r="C6" s="98" t="s">
        <v>104</v>
      </c>
      <c r="D6" s="131" t="s">
        <v>105</v>
      </c>
      <c r="E6" s="362" t="s">
        <v>106</v>
      </c>
      <c r="F6" s="365" t="s">
        <v>107</v>
      </c>
      <c r="G6" s="366"/>
      <c r="H6" s="131" t="s">
        <v>108</v>
      </c>
      <c r="I6" s="131" t="s">
        <v>109</v>
      </c>
    </row>
    <row r="7" spans="1:9" ht="39.6" x14ac:dyDescent="0.25">
      <c r="A7" s="245"/>
      <c r="B7" s="246"/>
      <c r="C7" s="100" t="s">
        <v>110</v>
      </c>
      <c r="D7" s="131" t="s">
        <v>111</v>
      </c>
      <c r="E7" s="363"/>
      <c r="F7" s="367"/>
      <c r="G7" s="368"/>
      <c r="H7" s="131" t="s">
        <v>112</v>
      </c>
      <c r="I7" s="131" t="s">
        <v>113</v>
      </c>
    </row>
    <row r="8" spans="1:9" ht="26.4" x14ac:dyDescent="0.25">
      <c r="A8" s="245"/>
      <c r="B8" s="246"/>
      <c r="C8" s="100" t="s">
        <v>114</v>
      </c>
      <c r="D8" s="132" t="s">
        <v>115</v>
      </c>
      <c r="E8" s="364"/>
      <c r="F8" s="369"/>
      <c r="G8" s="370"/>
      <c r="H8" s="132" t="s">
        <v>108</v>
      </c>
      <c r="I8" s="132" t="s">
        <v>108</v>
      </c>
    </row>
    <row r="9" spans="1:9" ht="26.4" x14ac:dyDescent="0.25">
      <c r="A9" s="101">
        <v>0.1</v>
      </c>
      <c r="B9" s="102" t="s">
        <v>116</v>
      </c>
      <c r="C9" s="12"/>
      <c r="D9" s="17"/>
      <c r="E9" s="253"/>
      <c r="F9" s="280"/>
      <c r="G9" s="281"/>
      <c r="H9" s="15"/>
      <c r="I9" s="15"/>
    </row>
    <row r="10" spans="1:9" x14ac:dyDescent="0.25">
      <c r="A10" s="103">
        <v>0.2</v>
      </c>
      <c r="B10" s="104" t="s">
        <v>117</v>
      </c>
      <c r="C10" s="12"/>
      <c r="D10" s="18"/>
      <c r="E10" s="254"/>
      <c r="F10" s="280"/>
      <c r="G10" s="281"/>
      <c r="H10" s="15"/>
      <c r="I10" s="15"/>
    </row>
    <row r="11" spans="1:9" x14ac:dyDescent="0.25">
      <c r="A11" s="103">
        <v>0.3</v>
      </c>
      <c r="B11" s="104" t="s">
        <v>118</v>
      </c>
      <c r="C11" s="12"/>
      <c r="D11" s="18"/>
      <c r="E11" s="254"/>
      <c r="F11" s="280"/>
      <c r="G11" s="281"/>
      <c r="H11" s="15"/>
      <c r="I11" s="15"/>
    </row>
    <row r="12" spans="1:9" x14ac:dyDescent="0.25">
      <c r="A12" s="103">
        <v>0.4</v>
      </c>
      <c r="B12" s="104" t="s">
        <v>119</v>
      </c>
      <c r="C12" s="12"/>
      <c r="D12" s="18"/>
      <c r="E12" s="255"/>
      <c r="F12" s="280"/>
      <c r="G12" s="281"/>
      <c r="H12" s="15"/>
      <c r="I12" s="15"/>
    </row>
    <row r="13" spans="1:9" x14ac:dyDescent="0.25">
      <c r="A13" s="103">
        <v>1</v>
      </c>
      <c r="B13" s="104" t="s">
        <v>120</v>
      </c>
      <c r="C13" s="12" t="s">
        <v>234</v>
      </c>
      <c r="D13" s="18">
        <v>38332610</v>
      </c>
      <c r="E13" s="13" t="s">
        <v>278</v>
      </c>
      <c r="F13" s="360" t="s">
        <v>257</v>
      </c>
      <c r="G13" s="361"/>
      <c r="H13" s="15">
        <v>0</v>
      </c>
      <c r="I13" s="15">
        <v>38332610</v>
      </c>
    </row>
    <row r="14" spans="1:9" x14ac:dyDescent="0.25">
      <c r="A14" s="103"/>
      <c r="B14" s="104"/>
      <c r="C14" s="12" t="s">
        <v>235</v>
      </c>
      <c r="D14" s="18">
        <v>1064500</v>
      </c>
      <c r="E14" s="13" t="s">
        <v>278</v>
      </c>
      <c r="F14" s="177" t="s">
        <v>256</v>
      </c>
      <c r="G14" s="178"/>
      <c r="H14" s="15">
        <v>0</v>
      </c>
      <c r="I14" s="15">
        <v>1064500</v>
      </c>
    </row>
    <row r="15" spans="1:9" x14ac:dyDescent="0.25">
      <c r="A15" s="103">
        <v>2.1</v>
      </c>
      <c r="B15" s="104" t="s">
        <v>121</v>
      </c>
      <c r="C15" s="12" t="s">
        <v>234</v>
      </c>
      <c r="D15" s="18">
        <v>21643200</v>
      </c>
      <c r="E15" s="13" t="s">
        <v>278</v>
      </c>
      <c r="F15" s="360" t="s">
        <v>257</v>
      </c>
      <c r="G15" s="361"/>
      <c r="H15" s="15">
        <v>0</v>
      </c>
      <c r="I15" s="15">
        <v>21643200</v>
      </c>
    </row>
    <row r="16" spans="1:9" x14ac:dyDescent="0.25">
      <c r="A16" s="103"/>
      <c r="B16" s="104"/>
      <c r="C16" s="12" t="s">
        <v>235</v>
      </c>
      <c r="D16" s="18">
        <v>2705000</v>
      </c>
      <c r="E16" s="13" t="s">
        <v>278</v>
      </c>
      <c r="F16" s="177" t="s">
        <v>256</v>
      </c>
      <c r="G16" s="178"/>
      <c r="H16" s="15">
        <v>0</v>
      </c>
      <c r="I16" s="15">
        <v>2705000</v>
      </c>
    </row>
    <row r="17" spans="1:10" x14ac:dyDescent="0.25">
      <c r="A17" s="103">
        <v>2.2000000000000002</v>
      </c>
      <c r="B17" s="104" t="s">
        <v>122</v>
      </c>
      <c r="C17" s="12" t="s">
        <v>234</v>
      </c>
      <c r="D17" s="18">
        <v>32612160</v>
      </c>
      <c r="E17" s="13" t="s">
        <v>278</v>
      </c>
      <c r="F17" s="360" t="s">
        <v>257</v>
      </c>
      <c r="G17" s="361"/>
      <c r="H17" s="15">
        <v>0</v>
      </c>
      <c r="I17" s="15">
        <v>32612160</v>
      </c>
    </row>
    <row r="18" spans="1:10" ht="26.4" x14ac:dyDescent="0.25">
      <c r="A18" s="103"/>
      <c r="B18" s="104"/>
      <c r="C18" s="12" t="s">
        <v>236</v>
      </c>
      <c r="D18" s="18">
        <v>22700</v>
      </c>
      <c r="E18" s="13" t="s">
        <v>278</v>
      </c>
      <c r="F18" s="177" t="s">
        <v>291</v>
      </c>
      <c r="G18" s="178"/>
      <c r="H18" s="15">
        <v>0</v>
      </c>
      <c r="I18" s="15">
        <v>0</v>
      </c>
    </row>
    <row r="19" spans="1:10" x14ac:dyDescent="0.25">
      <c r="A19" s="103"/>
      <c r="B19" s="104"/>
      <c r="C19" s="12" t="s">
        <v>237</v>
      </c>
      <c r="D19" s="18">
        <v>43480</v>
      </c>
      <c r="E19" s="13" t="s">
        <v>281</v>
      </c>
      <c r="F19" s="177" t="s">
        <v>259</v>
      </c>
      <c r="G19" s="178"/>
      <c r="H19" s="15">
        <v>0</v>
      </c>
      <c r="I19" s="15">
        <v>43480</v>
      </c>
      <c r="J19" s="187"/>
    </row>
    <row r="20" spans="1:10" x14ac:dyDescent="0.25">
      <c r="A20" s="103"/>
      <c r="B20" s="104"/>
      <c r="C20" s="12" t="s">
        <v>238</v>
      </c>
      <c r="D20" s="18">
        <v>17320</v>
      </c>
      <c r="E20" s="13" t="s">
        <v>281</v>
      </c>
      <c r="F20" s="177" t="s">
        <v>260</v>
      </c>
      <c r="G20" s="178"/>
      <c r="H20" s="15">
        <v>0</v>
      </c>
      <c r="I20" s="15">
        <v>17320</v>
      </c>
    </row>
    <row r="21" spans="1:10" x14ac:dyDescent="0.25">
      <c r="A21" s="103"/>
      <c r="B21" s="104"/>
      <c r="C21" s="12" t="s">
        <v>235</v>
      </c>
      <c r="D21" s="18">
        <v>2154300</v>
      </c>
      <c r="E21" s="13" t="s">
        <v>278</v>
      </c>
      <c r="F21" s="177" t="s">
        <v>256</v>
      </c>
      <c r="G21" s="178"/>
      <c r="H21" s="15">
        <v>0</v>
      </c>
      <c r="I21" s="15">
        <v>2154300</v>
      </c>
    </row>
    <row r="22" spans="1:10" ht="26.4" x14ac:dyDescent="0.25">
      <c r="A22" s="103"/>
      <c r="B22" s="104"/>
      <c r="C22" s="12" t="s">
        <v>239</v>
      </c>
      <c r="D22" s="18">
        <v>1630</v>
      </c>
      <c r="E22" s="13" t="s">
        <v>281</v>
      </c>
      <c r="F22" s="177" t="s">
        <v>261</v>
      </c>
      <c r="G22" s="178"/>
      <c r="H22" s="15">
        <v>0</v>
      </c>
      <c r="I22" s="15">
        <v>0</v>
      </c>
    </row>
    <row r="23" spans="1:10" x14ac:dyDescent="0.25">
      <c r="A23" s="103"/>
      <c r="B23" s="104"/>
      <c r="C23" s="12" t="s">
        <v>240</v>
      </c>
      <c r="D23" s="18">
        <v>46240</v>
      </c>
      <c r="E23" s="13" t="s">
        <v>278</v>
      </c>
      <c r="F23" s="177" t="s">
        <v>262</v>
      </c>
      <c r="G23" s="178"/>
      <c r="H23" s="15">
        <v>0</v>
      </c>
      <c r="I23" s="15">
        <v>0</v>
      </c>
    </row>
    <row r="24" spans="1:10" x14ac:dyDescent="0.25">
      <c r="A24" s="103">
        <v>2.2999999999999998</v>
      </c>
      <c r="B24" s="104" t="s">
        <v>123</v>
      </c>
      <c r="C24" s="12" t="s">
        <v>241</v>
      </c>
      <c r="D24" s="18">
        <v>16470</v>
      </c>
      <c r="E24" s="13" t="s">
        <v>281</v>
      </c>
      <c r="F24" s="360" t="s">
        <v>258</v>
      </c>
      <c r="G24" s="361"/>
      <c r="H24" s="15">
        <v>0</v>
      </c>
      <c r="I24" s="15">
        <v>0</v>
      </c>
    </row>
    <row r="25" spans="1:10" x14ac:dyDescent="0.25">
      <c r="A25" s="103"/>
      <c r="B25" s="104"/>
      <c r="C25" s="12" t="s">
        <v>234</v>
      </c>
      <c r="D25" s="18">
        <v>2368800</v>
      </c>
      <c r="E25" s="13" t="s">
        <v>278</v>
      </c>
      <c r="F25" s="360" t="s">
        <v>257</v>
      </c>
      <c r="G25" s="361"/>
      <c r="H25" s="15">
        <v>0</v>
      </c>
      <c r="I25" s="15">
        <v>2368800</v>
      </c>
    </row>
    <row r="26" spans="1:10" x14ac:dyDescent="0.25">
      <c r="A26" s="103"/>
      <c r="B26" s="104"/>
      <c r="C26" s="12" t="s">
        <v>236</v>
      </c>
      <c r="D26" s="18">
        <v>8510</v>
      </c>
      <c r="E26" s="13" t="s">
        <v>278</v>
      </c>
      <c r="F26" s="177" t="s">
        <v>261</v>
      </c>
      <c r="G26" s="174"/>
      <c r="H26" s="15">
        <v>0</v>
      </c>
      <c r="I26" s="15">
        <v>0</v>
      </c>
    </row>
    <row r="27" spans="1:10" x14ac:dyDescent="0.25">
      <c r="A27" s="103"/>
      <c r="B27" s="104"/>
      <c r="C27" s="12" t="s">
        <v>242</v>
      </c>
      <c r="D27" s="18">
        <v>284350</v>
      </c>
      <c r="E27" s="13" t="s">
        <v>278</v>
      </c>
      <c r="F27" s="177" t="s">
        <v>263</v>
      </c>
      <c r="G27" s="174"/>
      <c r="H27" s="15">
        <v>0</v>
      </c>
      <c r="I27" s="15">
        <v>284350</v>
      </c>
    </row>
    <row r="28" spans="1:10" x14ac:dyDescent="0.25">
      <c r="A28" s="103"/>
      <c r="B28" s="104"/>
      <c r="C28" s="12" t="s">
        <v>235</v>
      </c>
      <c r="D28" s="18">
        <v>246000</v>
      </c>
      <c r="E28" s="13" t="s">
        <v>278</v>
      </c>
      <c r="F28" s="177" t="s">
        <v>256</v>
      </c>
      <c r="G28" s="174"/>
      <c r="H28" s="15">
        <v>0</v>
      </c>
      <c r="I28" s="15">
        <v>246000</v>
      </c>
    </row>
    <row r="29" spans="1:10" x14ac:dyDescent="0.25">
      <c r="A29" s="103"/>
      <c r="B29" s="104"/>
      <c r="C29" s="12" t="s">
        <v>243</v>
      </c>
      <c r="D29" s="18">
        <v>14160</v>
      </c>
      <c r="E29" s="13" t="s">
        <v>281</v>
      </c>
      <c r="F29" s="177" t="s">
        <v>264</v>
      </c>
      <c r="G29" s="174"/>
      <c r="H29" s="15">
        <v>0</v>
      </c>
      <c r="I29" s="15">
        <v>14160</v>
      </c>
    </row>
    <row r="30" spans="1:10" ht="26.4" x14ac:dyDescent="0.25">
      <c r="A30" s="103"/>
      <c r="B30" s="104"/>
      <c r="C30" s="12" t="s">
        <v>240</v>
      </c>
      <c r="D30" s="18">
        <v>17082</v>
      </c>
      <c r="E30" s="185" t="s">
        <v>292</v>
      </c>
      <c r="F30" s="177" t="s">
        <v>262</v>
      </c>
      <c r="G30" s="174"/>
      <c r="H30" s="15">
        <v>0</v>
      </c>
      <c r="I30" s="15">
        <v>0</v>
      </c>
    </row>
    <row r="31" spans="1:10" x14ac:dyDescent="0.25">
      <c r="A31" s="103"/>
      <c r="B31" s="104"/>
      <c r="C31" s="12" t="s">
        <v>244</v>
      </c>
      <c r="D31" s="18">
        <v>5760</v>
      </c>
      <c r="E31" s="13" t="s">
        <v>281</v>
      </c>
      <c r="F31" s="177" t="s">
        <v>258</v>
      </c>
      <c r="G31" s="174"/>
      <c r="H31" s="15">
        <v>0</v>
      </c>
      <c r="I31" s="15">
        <v>0</v>
      </c>
    </row>
    <row r="32" spans="1:10" ht="26.4" x14ac:dyDescent="0.25">
      <c r="A32" s="103">
        <v>2.4</v>
      </c>
      <c r="B32" s="104" t="s">
        <v>124</v>
      </c>
      <c r="C32" s="12" t="s">
        <v>234</v>
      </c>
      <c r="D32" s="18">
        <v>800740</v>
      </c>
      <c r="E32" s="185" t="s">
        <v>293</v>
      </c>
      <c r="F32" s="360" t="s">
        <v>294</v>
      </c>
      <c r="G32" s="361"/>
      <c r="H32" s="15">
        <v>0</v>
      </c>
      <c r="I32" s="15">
        <v>800740</v>
      </c>
    </row>
    <row r="33" spans="1:10" x14ac:dyDescent="0.25">
      <c r="A33" s="103"/>
      <c r="B33" s="104"/>
      <c r="C33" s="12" t="s">
        <v>235</v>
      </c>
      <c r="D33" s="18">
        <v>340</v>
      </c>
      <c r="E33" s="13" t="s">
        <v>278</v>
      </c>
      <c r="F33" s="177" t="s">
        <v>256</v>
      </c>
      <c r="G33" s="174"/>
      <c r="H33" s="15">
        <v>0</v>
      </c>
      <c r="I33" s="15">
        <v>340</v>
      </c>
    </row>
    <row r="34" spans="1:10" x14ac:dyDescent="0.25">
      <c r="A34" s="103">
        <v>2.5</v>
      </c>
      <c r="B34" s="104" t="s">
        <v>125</v>
      </c>
      <c r="C34" s="12" t="s">
        <v>245</v>
      </c>
      <c r="D34" s="18">
        <v>227530</v>
      </c>
      <c r="E34" s="13" t="s">
        <v>282</v>
      </c>
      <c r="F34" s="360" t="s">
        <v>265</v>
      </c>
      <c r="G34" s="361"/>
      <c r="H34" s="15">
        <v>0</v>
      </c>
      <c r="I34" s="15">
        <v>227530</v>
      </c>
    </row>
    <row r="35" spans="1:10" x14ac:dyDescent="0.25">
      <c r="A35" s="103"/>
      <c r="B35" s="104"/>
      <c r="C35" s="12" t="s">
        <v>246</v>
      </c>
      <c r="D35" s="18">
        <v>297200</v>
      </c>
      <c r="E35" s="13" t="s">
        <v>278</v>
      </c>
      <c r="F35" s="177" t="s">
        <v>264</v>
      </c>
      <c r="G35" s="178"/>
      <c r="H35" s="15">
        <v>0</v>
      </c>
      <c r="I35" s="15">
        <v>297200</v>
      </c>
    </row>
    <row r="36" spans="1:10" ht="26.4" x14ac:dyDescent="0.25">
      <c r="A36" s="103"/>
      <c r="B36" s="104"/>
      <c r="C36" s="12" t="s">
        <v>247</v>
      </c>
      <c r="D36" s="18">
        <v>666650</v>
      </c>
      <c r="E36" s="185" t="s">
        <v>295</v>
      </c>
      <c r="F36" s="177" t="s">
        <v>257</v>
      </c>
      <c r="G36" s="178"/>
      <c r="H36" s="15">
        <v>0</v>
      </c>
      <c r="I36" s="15">
        <v>666650</v>
      </c>
    </row>
    <row r="37" spans="1:10" x14ac:dyDescent="0.25">
      <c r="A37" s="103"/>
      <c r="B37" s="104"/>
      <c r="C37" s="12" t="s">
        <v>234</v>
      </c>
      <c r="D37" s="18">
        <v>132120</v>
      </c>
      <c r="E37" s="13" t="s">
        <v>278</v>
      </c>
      <c r="F37" s="177" t="s">
        <v>257</v>
      </c>
      <c r="G37" s="178"/>
      <c r="H37" s="15">
        <v>0</v>
      </c>
      <c r="I37" s="15">
        <v>132120</v>
      </c>
    </row>
    <row r="38" spans="1:10" x14ac:dyDescent="0.25">
      <c r="A38" s="103"/>
      <c r="B38" s="104"/>
      <c r="C38" s="12" t="s">
        <v>248</v>
      </c>
      <c r="D38" s="18">
        <v>551500</v>
      </c>
      <c r="E38" s="13" t="s">
        <v>282</v>
      </c>
      <c r="F38" s="177" t="s">
        <v>266</v>
      </c>
      <c r="G38" s="178"/>
      <c r="H38" s="15">
        <v>0</v>
      </c>
      <c r="I38" s="15">
        <v>551500</v>
      </c>
    </row>
    <row r="39" spans="1:10" ht="26.4" x14ac:dyDescent="0.25">
      <c r="A39" s="103"/>
      <c r="B39" s="104"/>
      <c r="C39" s="12" t="s">
        <v>236</v>
      </c>
      <c r="D39" s="18">
        <v>298640</v>
      </c>
      <c r="E39" s="185" t="s">
        <v>295</v>
      </c>
      <c r="F39" s="177" t="s">
        <v>258</v>
      </c>
      <c r="G39" s="178"/>
      <c r="H39" s="15">
        <v>0</v>
      </c>
      <c r="I39" s="15">
        <v>0</v>
      </c>
    </row>
    <row r="40" spans="1:10" ht="14.4" x14ac:dyDescent="0.3">
      <c r="A40" s="103"/>
      <c r="B40" s="104"/>
      <c r="C40" s="12" t="s">
        <v>237</v>
      </c>
      <c r="D40" s="18">
        <v>19820</v>
      </c>
      <c r="E40" s="13" t="s">
        <v>281</v>
      </c>
      <c r="F40" s="177" t="s">
        <v>259</v>
      </c>
      <c r="G40" s="178"/>
      <c r="H40" s="15">
        <v>0</v>
      </c>
      <c r="I40" s="15">
        <v>19820</v>
      </c>
      <c r="J40" s="186"/>
    </row>
    <row r="41" spans="1:10" x14ac:dyDescent="0.25">
      <c r="A41" s="103"/>
      <c r="B41" s="104"/>
      <c r="C41" s="12" t="s">
        <v>249</v>
      </c>
      <c r="D41" s="18">
        <v>2910</v>
      </c>
      <c r="E41" s="13" t="s">
        <v>281</v>
      </c>
      <c r="F41" s="177" t="s">
        <v>258</v>
      </c>
      <c r="G41" s="178"/>
      <c r="H41" s="15">
        <v>0</v>
      </c>
      <c r="I41" s="15">
        <v>0</v>
      </c>
    </row>
    <row r="42" spans="1:10" x14ac:dyDescent="0.25">
      <c r="A42" s="103"/>
      <c r="B42" s="104"/>
      <c r="C42" s="12" t="s">
        <v>238</v>
      </c>
      <c r="D42" s="18">
        <v>16630</v>
      </c>
      <c r="E42" s="13" t="s">
        <v>281</v>
      </c>
      <c r="F42" s="177" t="s">
        <v>260</v>
      </c>
      <c r="G42" s="178"/>
      <c r="H42" s="15">
        <v>0</v>
      </c>
      <c r="I42" s="15">
        <v>16630</v>
      </c>
    </row>
    <row r="43" spans="1:10" x14ac:dyDescent="0.25">
      <c r="A43" s="103"/>
      <c r="B43" s="104"/>
      <c r="C43" s="12" t="s">
        <v>235</v>
      </c>
      <c r="D43" s="18">
        <v>452950</v>
      </c>
      <c r="E43" s="185" t="s">
        <v>296</v>
      </c>
      <c r="F43" s="177" t="s">
        <v>256</v>
      </c>
      <c r="G43" s="178"/>
      <c r="H43" s="15">
        <v>0</v>
      </c>
      <c r="I43" s="15">
        <v>452950</v>
      </c>
    </row>
    <row r="44" spans="1:10" ht="37.200000000000003" customHeight="1" x14ac:dyDescent="0.25">
      <c r="A44" s="103">
        <v>2.6</v>
      </c>
      <c r="B44" s="104" t="s">
        <v>126</v>
      </c>
      <c r="C44" s="12" t="s">
        <v>250</v>
      </c>
      <c r="D44" s="18">
        <v>8170</v>
      </c>
      <c r="E44" s="13" t="s">
        <v>281</v>
      </c>
      <c r="F44" s="360" t="s">
        <v>297</v>
      </c>
      <c r="G44" s="361"/>
      <c r="H44" s="15">
        <v>0</v>
      </c>
      <c r="I44" s="15">
        <v>7980</v>
      </c>
    </row>
    <row r="45" spans="1:10" x14ac:dyDescent="0.25">
      <c r="A45" s="103"/>
      <c r="B45" s="104"/>
      <c r="C45" s="12" t="s">
        <v>251</v>
      </c>
      <c r="D45" s="18">
        <v>6040</v>
      </c>
      <c r="E45" s="13" t="s">
        <v>281</v>
      </c>
      <c r="F45" s="177" t="s">
        <v>267</v>
      </c>
      <c r="G45" s="178"/>
      <c r="H45" s="15">
        <v>0</v>
      </c>
      <c r="I45" s="15">
        <v>6040</v>
      </c>
    </row>
    <row r="46" spans="1:10" ht="26.4" x14ac:dyDescent="0.25">
      <c r="A46" s="103">
        <v>2.7</v>
      </c>
      <c r="B46" s="104" t="s">
        <v>127</v>
      </c>
      <c r="C46" s="12" t="s">
        <v>234</v>
      </c>
      <c r="D46" s="18">
        <v>148340</v>
      </c>
      <c r="E46" s="13" t="s">
        <v>278</v>
      </c>
      <c r="F46" s="360" t="s">
        <v>257</v>
      </c>
      <c r="G46" s="361"/>
      <c r="H46" s="15">
        <v>0</v>
      </c>
      <c r="I46" s="15">
        <v>148340</v>
      </c>
    </row>
    <row r="47" spans="1:10" x14ac:dyDescent="0.25">
      <c r="A47" s="103"/>
      <c r="B47" s="104"/>
      <c r="C47" s="12" t="s">
        <v>236</v>
      </c>
      <c r="D47" s="18">
        <v>45260</v>
      </c>
      <c r="E47" s="13" t="s">
        <v>298</v>
      </c>
      <c r="F47" s="177" t="s">
        <v>258</v>
      </c>
      <c r="G47" s="178"/>
      <c r="H47" s="15">
        <v>0</v>
      </c>
      <c r="I47" s="15">
        <v>0</v>
      </c>
    </row>
    <row r="48" spans="1:10" x14ac:dyDescent="0.25">
      <c r="A48" s="103"/>
      <c r="B48" s="104"/>
      <c r="C48" s="12" t="s">
        <v>252</v>
      </c>
      <c r="D48" s="18">
        <v>4880</v>
      </c>
      <c r="E48" s="13" t="s">
        <v>280</v>
      </c>
      <c r="F48" s="177" t="s">
        <v>258</v>
      </c>
      <c r="G48" s="178"/>
      <c r="H48" s="15">
        <v>0</v>
      </c>
      <c r="I48" s="15">
        <v>0</v>
      </c>
    </row>
    <row r="49" spans="1:10" x14ac:dyDescent="0.25">
      <c r="A49" s="103"/>
      <c r="B49" s="104"/>
      <c r="C49" s="12" t="s">
        <v>238</v>
      </c>
      <c r="D49" s="18">
        <v>436260</v>
      </c>
      <c r="E49" s="13" t="s">
        <v>281</v>
      </c>
      <c r="F49" s="177" t="s">
        <v>260</v>
      </c>
      <c r="G49" s="178"/>
      <c r="H49" s="15">
        <v>0</v>
      </c>
      <c r="I49" s="15">
        <v>436260</v>
      </c>
    </row>
    <row r="50" spans="1:10" x14ac:dyDescent="0.25">
      <c r="A50" s="103"/>
      <c r="B50" s="104"/>
      <c r="C50" s="12" t="s">
        <v>235</v>
      </c>
      <c r="D50" s="18">
        <v>47600</v>
      </c>
      <c r="E50" s="13" t="s">
        <v>298</v>
      </c>
      <c r="F50" s="177" t="s">
        <v>256</v>
      </c>
      <c r="G50" s="178"/>
      <c r="H50" s="15">
        <v>0</v>
      </c>
      <c r="I50" s="15">
        <v>47600</v>
      </c>
    </row>
    <row r="51" spans="1:10" x14ac:dyDescent="0.25">
      <c r="A51" s="103"/>
      <c r="B51" s="104"/>
      <c r="C51" s="12" t="s">
        <v>240</v>
      </c>
      <c r="D51" s="18">
        <v>4860</v>
      </c>
      <c r="E51" s="13" t="s">
        <v>298</v>
      </c>
      <c r="F51" s="177" t="s">
        <v>262</v>
      </c>
      <c r="G51" s="178"/>
      <c r="H51" s="15">
        <v>0</v>
      </c>
      <c r="I51" s="15">
        <v>0</v>
      </c>
    </row>
    <row r="52" spans="1:10" x14ac:dyDescent="0.25">
      <c r="A52" s="103">
        <v>2.8</v>
      </c>
      <c r="B52" s="104" t="s">
        <v>128</v>
      </c>
      <c r="C52" s="12" t="s">
        <v>250</v>
      </c>
      <c r="D52" s="18">
        <v>62740</v>
      </c>
      <c r="E52" s="13" t="s">
        <v>281</v>
      </c>
      <c r="F52" s="360" t="s">
        <v>268</v>
      </c>
      <c r="G52" s="361"/>
      <c r="H52" s="15">
        <v>0</v>
      </c>
      <c r="I52" s="15">
        <v>0</v>
      </c>
    </row>
    <row r="53" spans="1:10" x14ac:dyDescent="0.25">
      <c r="A53" s="103">
        <v>3</v>
      </c>
      <c r="B53" s="104" t="s">
        <v>129</v>
      </c>
      <c r="C53" s="12" t="s">
        <v>241</v>
      </c>
      <c r="D53" s="18">
        <v>4019.9999999999995</v>
      </c>
      <c r="E53" s="13" t="s">
        <v>281</v>
      </c>
      <c r="F53" s="360" t="s">
        <v>258</v>
      </c>
      <c r="G53" s="361"/>
      <c r="H53" s="15">
        <v>0</v>
      </c>
      <c r="I53" s="15">
        <v>0</v>
      </c>
    </row>
    <row r="54" spans="1:10" ht="14.4" x14ac:dyDescent="0.3">
      <c r="A54" s="103"/>
      <c r="B54" s="104"/>
      <c r="C54" s="12" t="s">
        <v>234</v>
      </c>
      <c r="D54" s="18">
        <v>129229.99999999999</v>
      </c>
      <c r="E54" s="13" t="s">
        <v>281</v>
      </c>
      <c r="F54" s="360" t="s">
        <v>259</v>
      </c>
      <c r="G54" s="361"/>
      <c r="H54" s="15">
        <v>0</v>
      </c>
      <c r="I54" s="15">
        <v>129229.99999999999</v>
      </c>
      <c r="J54" s="186" t="s">
        <v>290</v>
      </c>
    </row>
    <row r="55" spans="1:10" x14ac:dyDescent="0.25">
      <c r="A55" s="103"/>
      <c r="B55" s="104"/>
      <c r="C55" s="12" t="s">
        <v>252</v>
      </c>
      <c r="D55" s="18">
        <v>1749</v>
      </c>
      <c r="E55" s="13" t="s">
        <v>280</v>
      </c>
      <c r="F55" s="177" t="s">
        <v>258</v>
      </c>
      <c r="G55" s="178"/>
      <c r="H55" s="15">
        <v>0</v>
      </c>
      <c r="I55" s="15">
        <v>0</v>
      </c>
    </row>
    <row r="56" spans="1:10" x14ac:dyDescent="0.25">
      <c r="A56" s="103"/>
      <c r="B56" s="104"/>
      <c r="C56" s="12" t="s">
        <v>249</v>
      </c>
      <c r="D56" s="18">
        <v>47850</v>
      </c>
      <c r="E56" s="13" t="s">
        <v>281</v>
      </c>
      <c r="F56" s="177" t="s">
        <v>258</v>
      </c>
      <c r="G56" s="178"/>
      <c r="H56" s="15">
        <v>0</v>
      </c>
      <c r="I56" s="15">
        <v>0</v>
      </c>
    </row>
    <row r="57" spans="1:10" x14ac:dyDescent="0.25">
      <c r="A57" s="103"/>
      <c r="B57" s="104"/>
      <c r="C57" s="12" t="s">
        <v>238</v>
      </c>
      <c r="D57" s="18">
        <v>80140</v>
      </c>
      <c r="E57" s="13" t="s">
        <v>281</v>
      </c>
      <c r="F57" s="177" t="s">
        <v>260</v>
      </c>
      <c r="G57" s="178"/>
      <c r="H57" s="15">
        <v>0</v>
      </c>
      <c r="I57" s="15">
        <v>80140</v>
      </c>
    </row>
    <row r="58" spans="1:10" x14ac:dyDescent="0.25">
      <c r="A58" s="103"/>
      <c r="B58" s="104"/>
      <c r="C58" s="12" t="s">
        <v>253</v>
      </c>
      <c r="D58" s="18">
        <v>98580</v>
      </c>
      <c r="E58" s="13" t="s">
        <v>281</v>
      </c>
      <c r="F58" s="177" t="s">
        <v>256</v>
      </c>
      <c r="G58" s="178"/>
      <c r="H58" s="15">
        <v>0</v>
      </c>
      <c r="I58" s="15">
        <v>98580</v>
      </c>
    </row>
    <row r="59" spans="1:10" x14ac:dyDescent="0.25">
      <c r="A59" s="103"/>
      <c r="B59" s="104"/>
      <c r="C59" s="12" t="s">
        <v>254</v>
      </c>
      <c r="D59" s="18">
        <v>181680</v>
      </c>
      <c r="E59" s="13" t="s">
        <v>278</v>
      </c>
      <c r="F59" s="177" t="s">
        <v>258</v>
      </c>
      <c r="G59" s="178"/>
      <c r="H59" s="15">
        <v>0</v>
      </c>
      <c r="I59" s="15">
        <v>0</v>
      </c>
    </row>
    <row r="60" spans="1:10" x14ac:dyDescent="0.25">
      <c r="A60" s="103"/>
      <c r="B60" s="104"/>
      <c r="C60" s="12" t="s">
        <v>255</v>
      </c>
      <c r="D60" s="18">
        <v>76280</v>
      </c>
      <c r="E60" s="13" t="s">
        <v>280</v>
      </c>
      <c r="F60" s="177" t="s">
        <v>264</v>
      </c>
      <c r="G60" s="178"/>
      <c r="H60" s="15">
        <v>0</v>
      </c>
      <c r="I60" s="15">
        <v>76280</v>
      </c>
    </row>
    <row r="61" spans="1:10" x14ac:dyDescent="0.25">
      <c r="A61" s="103">
        <v>4</v>
      </c>
      <c r="B61" s="104" t="s">
        <v>130</v>
      </c>
      <c r="C61" s="12"/>
      <c r="D61" s="18"/>
      <c r="E61" s="13"/>
      <c r="F61" s="360"/>
      <c r="G61" s="361"/>
      <c r="H61" s="15"/>
      <c r="I61" s="15"/>
    </row>
    <row r="62" spans="1:10" ht="26.4" x14ac:dyDescent="0.25">
      <c r="A62" s="103">
        <v>5</v>
      </c>
      <c r="B62" s="104" t="s">
        <v>131</v>
      </c>
      <c r="C62" s="12" t="s">
        <v>273</v>
      </c>
      <c r="D62" s="18">
        <v>752020</v>
      </c>
      <c r="E62" s="180" t="s">
        <v>299</v>
      </c>
      <c r="F62" s="360" t="s">
        <v>289</v>
      </c>
      <c r="G62" s="361"/>
      <c r="H62" s="15">
        <v>0</v>
      </c>
      <c r="I62" s="15">
        <v>744810</v>
      </c>
    </row>
    <row r="63" spans="1:10" x14ac:dyDescent="0.25">
      <c r="A63" s="103">
        <v>6</v>
      </c>
      <c r="B63" s="104" t="s">
        <v>132</v>
      </c>
      <c r="C63" s="12"/>
      <c r="D63" s="18"/>
      <c r="E63" s="13"/>
      <c r="F63" s="280"/>
      <c r="G63" s="281"/>
      <c r="H63" s="15"/>
      <c r="I63" s="15"/>
    </row>
    <row r="64" spans="1:10" x14ac:dyDescent="0.25">
      <c r="A64" s="103">
        <v>7</v>
      </c>
      <c r="B64" s="104" t="s">
        <v>133</v>
      </c>
      <c r="C64" s="12"/>
      <c r="D64" s="18"/>
      <c r="E64" s="13"/>
      <c r="F64" s="280"/>
      <c r="G64" s="281"/>
      <c r="H64" s="15"/>
      <c r="I64" s="15"/>
    </row>
    <row r="65" spans="1:9" x14ac:dyDescent="0.25">
      <c r="A65" s="103">
        <v>8</v>
      </c>
      <c r="B65" s="104" t="s">
        <v>134</v>
      </c>
      <c r="C65" s="11" t="s">
        <v>274</v>
      </c>
      <c r="D65" s="17">
        <v>591990</v>
      </c>
      <c r="E65" s="13" t="s">
        <v>278</v>
      </c>
      <c r="F65" s="377" t="s">
        <v>276</v>
      </c>
      <c r="G65" s="378"/>
      <c r="H65" s="16">
        <v>0</v>
      </c>
      <c r="I65" s="16">
        <v>591990</v>
      </c>
    </row>
    <row r="66" spans="1:9" x14ac:dyDescent="0.25">
      <c r="A66" s="103"/>
      <c r="B66" s="104"/>
      <c r="C66" s="11" t="s">
        <v>234</v>
      </c>
      <c r="D66" s="17">
        <v>85800</v>
      </c>
      <c r="E66" s="13" t="s">
        <v>278</v>
      </c>
      <c r="F66" s="188" t="s">
        <v>257</v>
      </c>
      <c r="G66" s="176"/>
      <c r="H66" s="16">
        <v>0</v>
      </c>
      <c r="I66" s="16">
        <v>85800</v>
      </c>
    </row>
    <row r="67" spans="1:9" x14ac:dyDescent="0.25">
      <c r="A67" s="103"/>
      <c r="B67" s="104"/>
      <c r="C67" s="11" t="s">
        <v>275</v>
      </c>
      <c r="D67" s="17">
        <v>24</v>
      </c>
      <c r="E67" s="13" t="s">
        <v>279</v>
      </c>
      <c r="F67" s="177" t="s">
        <v>258</v>
      </c>
      <c r="G67" s="176"/>
      <c r="H67" s="16">
        <v>0</v>
      </c>
      <c r="I67" s="16">
        <v>0</v>
      </c>
    </row>
    <row r="68" spans="1:9" x14ac:dyDescent="0.25">
      <c r="A68" s="103"/>
      <c r="B68" s="104"/>
      <c r="C68" s="11" t="s">
        <v>242</v>
      </c>
      <c r="D68" s="17">
        <v>209860</v>
      </c>
      <c r="E68" s="13" t="s">
        <v>278</v>
      </c>
      <c r="F68" s="360" t="s">
        <v>263</v>
      </c>
      <c r="G68" s="361"/>
      <c r="H68" s="16">
        <v>0</v>
      </c>
      <c r="I68" s="16">
        <v>209860</v>
      </c>
    </row>
    <row r="69" spans="1:9" x14ac:dyDescent="0.25">
      <c r="A69" s="103"/>
      <c r="B69" s="104"/>
      <c r="C69" s="11" t="s">
        <v>235</v>
      </c>
      <c r="D69" s="17">
        <v>21110</v>
      </c>
      <c r="E69" s="13" t="s">
        <v>278</v>
      </c>
      <c r="F69" s="177" t="s">
        <v>256</v>
      </c>
      <c r="G69" s="176"/>
      <c r="H69" s="16">
        <v>0</v>
      </c>
      <c r="I69" s="16">
        <v>21110</v>
      </c>
    </row>
    <row r="70" spans="1:9" x14ac:dyDescent="0.25">
      <c r="A70" s="103"/>
      <c r="B70" s="104"/>
      <c r="C70" s="11" t="s">
        <v>243</v>
      </c>
      <c r="D70" s="17">
        <v>15510</v>
      </c>
      <c r="E70" s="13" t="s">
        <v>278</v>
      </c>
      <c r="F70" s="177" t="s">
        <v>264</v>
      </c>
      <c r="G70" s="176"/>
      <c r="H70" s="16">
        <v>0</v>
      </c>
      <c r="I70" s="16">
        <v>15510</v>
      </c>
    </row>
    <row r="71" spans="1:9" ht="13.8" thickBot="1" x14ac:dyDescent="0.3">
      <c r="A71" s="103"/>
      <c r="B71" s="104"/>
      <c r="C71" s="11" t="s">
        <v>288</v>
      </c>
      <c r="D71" s="17">
        <v>2.5</v>
      </c>
      <c r="E71" s="13" t="s">
        <v>279</v>
      </c>
      <c r="F71" s="377" t="s">
        <v>258</v>
      </c>
      <c r="G71" s="378"/>
      <c r="H71" s="16">
        <v>0</v>
      </c>
      <c r="I71" s="16">
        <v>0</v>
      </c>
    </row>
    <row r="72" spans="1:9" ht="13.8" thickBot="1" x14ac:dyDescent="0.3">
      <c r="A72" s="80"/>
      <c r="B72" s="80"/>
      <c r="C72" s="106" t="s">
        <v>135</v>
      </c>
      <c r="D72" s="51">
        <f>SUM(D9:D71)</f>
        <v>108131297.5</v>
      </c>
      <c r="E72" s="373"/>
      <c r="F72" s="373"/>
      <c r="G72" s="373"/>
      <c r="H72" s="53">
        <f>SUM(H9:H71)</f>
        <v>0</v>
      </c>
      <c r="I72" s="53">
        <f>SUM(I9:I71)</f>
        <v>107350890</v>
      </c>
    </row>
    <row r="73" spans="1:9" ht="40.200000000000003" thickBot="1" x14ac:dyDescent="0.3">
      <c r="A73" s="83"/>
      <c r="B73" s="83"/>
      <c r="C73" s="107" t="s">
        <v>136</v>
      </c>
      <c r="D73" s="56">
        <f>D72/'Detailed planning stage'!$C$6</f>
        <v>1949.6817132759957</v>
      </c>
      <c r="E73" s="374"/>
      <c r="F73" s="374"/>
      <c r="G73" s="374"/>
      <c r="H73" s="57">
        <f>H72/'Detailed planning stage'!$C$6</f>
        <v>0</v>
      </c>
      <c r="I73" s="57">
        <f>I72/'Detailed planning stage'!$C$6</f>
        <v>1935.6104289500731</v>
      </c>
    </row>
  </sheetData>
  <mergeCells count="35">
    <mergeCell ref="A4:B4"/>
    <mergeCell ref="C4:D4"/>
    <mergeCell ref="E4:E5"/>
    <mergeCell ref="F4:G5"/>
    <mergeCell ref="H4:I4"/>
    <mergeCell ref="A5:B5"/>
    <mergeCell ref="A6:B8"/>
    <mergeCell ref="E6:E8"/>
    <mergeCell ref="F6:G8"/>
    <mergeCell ref="E9:E12"/>
    <mergeCell ref="F9:G9"/>
    <mergeCell ref="F10:G10"/>
    <mergeCell ref="F11:G11"/>
    <mergeCell ref="F12:G12"/>
    <mergeCell ref="F54:G54"/>
    <mergeCell ref="F13:G13"/>
    <mergeCell ref="F15:G15"/>
    <mergeCell ref="F17:G17"/>
    <mergeCell ref="F24:G24"/>
    <mergeCell ref="F25:G25"/>
    <mergeCell ref="F32:G32"/>
    <mergeCell ref="F34:G34"/>
    <mergeCell ref="F44:G44"/>
    <mergeCell ref="F46:G46"/>
    <mergeCell ref="F52:G52"/>
    <mergeCell ref="F53:G53"/>
    <mergeCell ref="E72:G72"/>
    <mergeCell ref="E73:G73"/>
    <mergeCell ref="F65:G65"/>
    <mergeCell ref="F68:G68"/>
    <mergeCell ref="F61:G61"/>
    <mergeCell ref="F62:G62"/>
    <mergeCell ref="F63:G63"/>
    <mergeCell ref="F64:G64"/>
    <mergeCell ref="F71:G7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0066"/>
  </sheetPr>
  <dimension ref="A1:AW131"/>
  <sheetViews>
    <sheetView showGridLines="0" topLeftCell="A29" zoomScale="60" zoomScaleNormal="60" workbookViewId="0">
      <selection activeCell="C12" sqref="C12:F12"/>
    </sheetView>
  </sheetViews>
  <sheetFormatPr defaultColWidth="9.109375" defaultRowHeight="13.2" x14ac:dyDescent="0.25"/>
  <cols>
    <col min="1" max="1" width="14.33203125" style="71" customWidth="1"/>
    <col min="2" max="2" width="42.109375" style="75" customWidth="1"/>
    <col min="3" max="3" width="35" style="76" customWidth="1"/>
    <col min="4" max="4" width="34.5546875" style="76" customWidth="1"/>
    <col min="5" max="5" width="34.109375" style="76" customWidth="1"/>
    <col min="6" max="6" width="27" style="76" customWidth="1"/>
    <col min="7" max="7" width="14.109375" style="67" customWidth="1"/>
    <col min="8" max="8" width="18.109375" style="67" customWidth="1"/>
    <col min="9" max="9" width="19.88671875" style="67" customWidth="1"/>
    <col min="10" max="10" width="30" style="67" customWidth="1"/>
    <col min="11" max="11" width="21.33203125" style="67" customWidth="1"/>
    <col min="12" max="13" width="22.33203125" style="67" customWidth="1"/>
    <col min="14" max="14" width="13.109375" style="67" bestFit="1" customWidth="1"/>
    <col min="15" max="18" width="10.5546875" style="67" bestFit="1" customWidth="1"/>
    <col min="19" max="19" width="18.6640625" style="67" customWidth="1"/>
    <col min="20" max="20" width="27.88671875" style="67" customWidth="1"/>
    <col min="21" max="25" width="9.109375" style="67"/>
    <col min="26" max="26" width="46" style="67" bestFit="1" customWidth="1"/>
    <col min="27" max="27" width="126.33203125" style="67" customWidth="1"/>
    <col min="28" max="16384" width="9.109375" style="67"/>
  </cols>
  <sheetData>
    <row r="1" spans="1:47" x14ac:dyDescent="0.25">
      <c r="A1" s="391" t="s">
        <v>14</v>
      </c>
      <c r="B1" s="391"/>
      <c r="C1" s="392"/>
      <c r="D1" s="392"/>
      <c r="E1" s="392"/>
      <c r="F1" s="392"/>
    </row>
    <row r="2" spans="1:47" x14ac:dyDescent="0.25">
      <c r="A2" s="200" t="s">
        <v>15</v>
      </c>
      <c r="B2" s="200"/>
      <c r="C2" s="390"/>
      <c r="D2" s="390"/>
      <c r="E2" s="390"/>
      <c r="F2" s="390"/>
    </row>
    <row r="3" spans="1:47" x14ac:dyDescent="0.25">
      <c r="A3" s="151"/>
      <c r="B3" s="151" t="s">
        <v>16</v>
      </c>
      <c r="C3" s="390"/>
      <c r="D3" s="390"/>
      <c r="E3" s="390"/>
      <c r="F3" s="390"/>
    </row>
    <row r="4" spans="1:47" x14ac:dyDescent="0.25">
      <c r="A4" s="200" t="s">
        <v>17</v>
      </c>
      <c r="B4" s="200"/>
      <c r="C4" s="390" t="s">
        <v>59</v>
      </c>
      <c r="D4" s="390"/>
      <c r="E4" s="390"/>
      <c r="F4" s="390"/>
    </row>
    <row r="5" spans="1:47" x14ac:dyDescent="0.25">
      <c r="A5" s="200" t="s">
        <v>18</v>
      </c>
      <c r="B5" s="200"/>
      <c r="C5" s="390"/>
      <c r="D5" s="390"/>
      <c r="E5" s="390"/>
      <c r="F5" s="390"/>
    </row>
    <row r="6" spans="1:47" ht="15.6" x14ac:dyDescent="0.25">
      <c r="A6" s="200" t="s">
        <v>19</v>
      </c>
      <c r="B6" s="200"/>
      <c r="C6" s="390"/>
      <c r="D6" s="390"/>
      <c r="E6" s="390"/>
      <c r="F6" s="390"/>
    </row>
    <row r="7" spans="1:47" s="69" customFormat="1" x14ac:dyDescent="0.25">
      <c r="A7" s="200" t="s">
        <v>20</v>
      </c>
      <c r="B7" s="200"/>
      <c r="C7" s="390"/>
      <c r="D7" s="390"/>
      <c r="E7" s="390"/>
      <c r="F7" s="390"/>
    </row>
    <row r="8" spans="1:47" s="69" customFormat="1" x14ac:dyDescent="0.25">
      <c r="A8" s="200" t="s">
        <v>60</v>
      </c>
      <c r="B8" s="200"/>
      <c r="C8" s="394"/>
      <c r="D8" s="394"/>
      <c r="E8" s="394"/>
      <c r="F8" s="394"/>
      <c r="G8" s="70"/>
    </row>
    <row r="9" spans="1:47" x14ac:dyDescent="0.25">
      <c r="A9" s="200" t="s">
        <v>61</v>
      </c>
      <c r="B9" s="200"/>
      <c r="C9" s="390" t="s">
        <v>62</v>
      </c>
      <c r="D9" s="390"/>
      <c r="E9" s="390"/>
      <c r="F9" s="390"/>
      <c r="G9" s="78"/>
    </row>
    <row r="10" spans="1:47" ht="64.5" customHeight="1" x14ac:dyDescent="0.25">
      <c r="A10" s="223" t="s">
        <v>63</v>
      </c>
      <c r="B10" s="224"/>
      <c r="C10" s="384" t="s">
        <v>64</v>
      </c>
      <c r="D10" s="385"/>
      <c r="E10" s="385"/>
      <c r="F10" s="386"/>
      <c r="G10" s="78"/>
    </row>
    <row r="11" spans="1:47" ht="32.25" customHeight="1" x14ac:dyDescent="0.25">
      <c r="A11" s="200" t="s">
        <v>65</v>
      </c>
      <c r="B11" s="200"/>
      <c r="C11" s="393" t="s">
        <v>66</v>
      </c>
      <c r="D11" s="393"/>
      <c r="E11" s="393"/>
      <c r="F11" s="393"/>
      <c r="G11" s="79"/>
    </row>
    <row r="12" spans="1:47" ht="32.25" customHeight="1" x14ac:dyDescent="0.25">
      <c r="A12" s="200" t="s">
        <v>67</v>
      </c>
      <c r="B12" s="200"/>
      <c r="C12" s="390" t="s">
        <v>68</v>
      </c>
      <c r="D12" s="390"/>
      <c r="E12" s="390"/>
      <c r="F12" s="390"/>
      <c r="G12" s="79"/>
    </row>
    <row r="13" spans="1:47" ht="32.25" customHeight="1" x14ac:dyDescent="0.25">
      <c r="A13" s="223" t="s">
        <v>69</v>
      </c>
      <c r="B13" s="224"/>
      <c r="C13" s="390" t="s">
        <v>70</v>
      </c>
      <c r="D13" s="390"/>
      <c r="E13" s="390"/>
      <c r="F13" s="390"/>
      <c r="G13" s="79"/>
    </row>
    <row r="14" spans="1:47" s="80" customFormat="1" x14ac:dyDescent="0.25">
      <c r="A14" s="237"/>
      <c r="B14" s="237"/>
      <c r="C14" s="238"/>
      <c r="D14" s="238"/>
      <c r="E14" s="238"/>
      <c r="F14" s="238"/>
      <c r="G14" s="79"/>
      <c r="H14" s="67"/>
      <c r="I14" s="67"/>
      <c r="J14" s="67"/>
      <c r="K14" s="67"/>
      <c r="L14" s="67"/>
      <c r="M14" s="67"/>
      <c r="N14" s="67"/>
      <c r="O14" s="67"/>
      <c r="P14" s="67"/>
      <c r="Q14" s="67"/>
      <c r="R14" s="67"/>
      <c r="S14" s="67"/>
      <c r="T14" s="67"/>
      <c r="U14" s="67"/>
      <c r="V14" s="67"/>
      <c r="W14" s="67"/>
      <c r="X14" s="67"/>
      <c r="Y14" s="67"/>
      <c r="AB14" s="67"/>
      <c r="AC14" s="67"/>
      <c r="AD14" s="67"/>
      <c r="AE14" s="67"/>
      <c r="AF14" s="67"/>
      <c r="AG14" s="67"/>
      <c r="AH14" s="67"/>
      <c r="AI14" s="67"/>
      <c r="AJ14" s="67"/>
      <c r="AK14" s="67"/>
      <c r="AL14" s="67"/>
      <c r="AM14" s="67"/>
      <c r="AN14" s="67"/>
      <c r="AO14" s="67"/>
      <c r="AP14" s="67"/>
      <c r="AQ14" s="67"/>
      <c r="AR14" s="67"/>
      <c r="AS14" s="67"/>
      <c r="AT14" s="67"/>
      <c r="AU14" s="67"/>
    </row>
    <row r="15" spans="1:47" ht="12.75" customHeight="1" x14ac:dyDescent="0.25">
      <c r="A15" s="237"/>
      <c r="B15" s="237"/>
      <c r="C15" s="238"/>
      <c r="D15" s="238"/>
      <c r="E15" s="238"/>
      <c r="F15" s="238"/>
      <c r="G15" s="79"/>
    </row>
    <row r="16" spans="1:47" ht="40.200000000000003" customHeight="1" x14ac:dyDescent="0.25">
      <c r="A16" s="381" t="s">
        <v>186</v>
      </c>
      <c r="B16" s="382"/>
      <c r="C16" s="382"/>
      <c r="D16" s="382"/>
      <c r="E16" s="382"/>
      <c r="F16" s="382"/>
      <c r="G16" s="383"/>
      <c r="I16" s="381" t="s">
        <v>187</v>
      </c>
      <c r="J16" s="382"/>
      <c r="K16" s="382"/>
      <c r="L16" s="382"/>
      <c r="M16" s="382"/>
      <c r="N16" s="382"/>
      <c r="O16" s="383"/>
    </row>
    <row r="17" spans="1:47" s="73" customFormat="1" ht="33.75" customHeight="1" x14ac:dyDescent="0.25">
      <c r="A17" s="225"/>
      <c r="B17" s="226"/>
      <c r="C17" s="129" t="s">
        <v>73</v>
      </c>
      <c r="D17" s="129" t="s">
        <v>74</v>
      </c>
      <c r="E17" s="129" t="s">
        <v>75</v>
      </c>
      <c r="F17" s="129" t="s">
        <v>76</v>
      </c>
      <c r="G17" s="129" t="s">
        <v>77</v>
      </c>
      <c r="I17" s="225"/>
      <c r="J17" s="226"/>
      <c r="K17" s="129" t="s">
        <v>73</v>
      </c>
      <c r="L17" s="129" t="s">
        <v>74</v>
      </c>
      <c r="M17" s="129" t="s">
        <v>75</v>
      </c>
      <c r="N17" s="129" t="s">
        <v>76</v>
      </c>
      <c r="O17" s="129" t="s">
        <v>77</v>
      </c>
    </row>
    <row r="18" spans="1:47" s="73" customFormat="1" ht="33.75" customHeight="1" x14ac:dyDescent="0.25">
      <c r="A18" s="227" t="s">
        <v>78</v>
      </c>
      <c r="B18" s="228"/>
      <c r="C18" s="63">
        <f>'Detailed planning stage'!C18</f>
        <v>30548286.909999996</v>
      </c>
      <c r="D18" s="63">
        <f>'Detailed planning stage'!D18</f>
        <v>12857409.470000001</v>
      </c>
      <c r="E18" s="63">
        <f>'Detailed planning stage'!E18</f>
        <v>82909030.159999996</v>
      </c>
      <c r="F18" s="63">
        <f>'Detailed planning stage'!F18</f>
        <v>768803.91</v>
      </c>
      <c r="G18" s="63">
        <f>'Detailed planning stage'!G18</f>
        <v>-27666375.48</v>
      </c>
      <c r="I18" s="227" t="s">
        <v>78</v>
      </c>
      <c r="J18" s="228"/>
      <c r="K18" s="63">
        <f>'Detailed planning stage'!K18</f>
        <v>30548286.909999996</v>
      </c>
      <c r="L18" s="63">
        <f>'Detailed planning stage'!L18</f>
        <v>11421851.35</v>
      </c>
      <c r="M18" s="63">
        <f>'Detailed planning stage'!M18</f>
        <v>26195240.010000002</v>
      </c>
      <c r="N18" s="63">
        <f>'Detailed planning stage'!N18</f>
        <v>768803.91</v>
      </c>
      <c r="O18" s="63">
        <f>'Detailed planning stage'!O18</f>
        <v>-24456651.5</v>
      </c>
    </row>
    <row r="19" spans="1:47" ht="33.75" customHeight="1" x14ac:dyDescent="0.25">
      <c r="A19" s="227" t="s">
        <v>79</v>
      </c>
      <c r="B19" s="228"/>
      <c r="C19" s="64">
        <f>'Detailed planning stage'!C19</f>
        <v>550.80663727664478</v>
      </c>
      <c r="D19" s="64">
        <f>'Detailed planning stage'!D19</f>
        <v>231.82794161663151</v>
      </c>
      <c r="E19" s="64">
        <f>'Detailed planning stage'!E19</f>
        <v>1494.9068743801949</v>
      </c>
      <c r="F19" s="64">
        <f>'Detailed planning stage'!F19</f>
        <v>13.862063612268081</v>
      </c>
      <c r="G19" s="64">
        <f>'Detailed planning stage'!G19</f>
        <v>-498.84379077189379</v>
      </c>
      <c r="I19" s="227" t="s">
        <v>79</v>
      </c>
      <c r="J19" s="228"/>
      <c r="K19" s="64">
        <f>'Detailed planning stage'!K19</f>
        <v>550.80663727664478</v>
      </c>
      <c r="L19" s="64">
        <f>'Detailed planning stage'!L19</f>
        <v>205.94384071690016</v>
      </c>
      <c r="M19" s="64">
        <f>'Detailed planning stage'!M19</f>
        <v>472.31820576621413</v>
      </c>
      <c r="N19" s="64">
        <f>'Detailed planning stage'!N19</f>
        <v>13.862063612268081</v>
      </c>
      <c r="O19" s="64">
        <f>'Detailed planning stage'!O19</f>
        <v>-440.97025837976236</v>
      </c>
      <c r="P19" s="87"/>
      <c r="Q19" s="87"/>
    </row>
    <row r="20" spans="1:47" s="80" customFormat="1" x14ac:dyDescent="0.25">
      <c r="A20" s="237"/>
      <c r="B20" s="237"/>
      <c r="C20" s="238"/>
      <c r="D20" s="238"/>
      <c r="E20" s="238"/>
      <c r="F20" s="238"/>
      <c r="G20" s="79"/>
      <c r="H20" s="67"/>
      <c r="I20" s="67"/>
      <c r="J20" s="67"/>
      <c r="K20" s="67"/>
      <c r="L20" s="67"/>
      <c r="M20" s="67"/>
      <c r="N20" s="67"/>
      <c r="O20" s="67"/>
      <c r="P20" s="67"/>
      <c r="Q20" s="67"/>
      <c r="R20" s="67"/>
      <c r="S20" s="67"/>
      <c r="T20" s="67"/>
      <c r="U20" s="67"/>
      <c r="V20" s="67"/>
      <c r="W20" s="67"/>
      <c r="X20" s="67"/>
      <c r="Y20" s="67"/>
      <c r="AB20" s="67"/>
      <c r="AC20" s="67"/>
      <c r="AD20" s="67"/>
      <c r="AE20" s="67"/>
      <c r="AF20" s="67"/>
      <c r="AG20" s="67"/>
      <c r="AH20" s="67"/>
      <c r="AI20" s="67"/>
      <c r="AJ20" s="67"/>
      <c r="AK20" s="67"/>
      <c r="AL20" s="67"/>
      <c r="AM20" s="67"/>
      <c r="AN20" s="67"/>
      <c r="AO20" s="67"/>
      <c r="AP20" s="67"/>
      <c r="AQ20" s="67"/>
      <c r="AR20" s="67"/>
      <c r="AS20" s="67"/>
      <c r="AT20" s="67"/>
      <c r="AU20" s="67"/>
    </row>
    <row r="21" spans="1:47" s="80" customFormat="1" x14ac:dyDescent="0.25">
      <c r="A21" s="158"/>
      <c r="B21" s="158"/>
      <c r="C21" s="159"/>
      <c r="D21" s="159"/>
      <c r="E21" s="159"/>
      <c r="F21" s="159"/>
      <c r="G21" s="79"/>
      <c r="H21" s="67"/>
      <c r="I21" s="67"/>
      <c r="J21" s="67"/>
      <c r="K21" s="67"/>
      <c r="L21" s="67"/>
      <c r="M21" s="67"/>
      <c r="N21" s="67"/>
      <c r="O21" s="67"/>
      <c r="P21" s="67"/>
      <c r="Q21" s="67"/>
      <c r="R21" s="67"/>
      <c r="S21" s="67"/>
      <c r="T21" s="67"/>
      <c r="U21" s="67"/>
      <c r="V21" s="67"/>
      <c r="W21" s="67"/>
      <c r="X21" s="67"/>
      <c r="Y21" s="67"/>
      <c r="AB21" s="67"/>
      <c r="AC21" s="67"/>
      <c r="AD21" s="67"/>
      <c r="AE21" s="67"/>
      <c r="AF21" s="67"/>
      <c r="AG21" s="67"/>
      <c r="AH21" s="67"/>
      <c r="AI21" s="67"/>
      <c r="AJ21" s="67"/>
      <c r="AK21" s="67"/>
      <c r="AL21" s="67"/>
      <c r="AM21" s="67"/>
      <c r="AN21" s="67"/>
      <c r="AO21" s="67"/>
      <c r="AP21" s="67"/>
      <c r="AQ21" s="67"/>
      <c r="AR21" s="67"/>
      <c r="AS21" s="67"/>
      <c r="AT21" s="67"/>
      <c r="AU21" s="67"/>
    </row>
    <row r="22" spans="1:47" ht="43.5" customHeight="1" x14ac:dyDescent="0.25">
      <c r="A22" s="381" t="s">
        <v>188</v>
      </c>
      <c r="B22" s="382"/>
      <c r="C22" s="382"/>
      <c r="D22" s="382"/>
      <c r="E22" s="382"/>
      <c r="F22" s="382"/>
      <c r="G22" s="383"/>
      <c r="I22" s="381" t="s">
        <v>189</v>
      </c>
      <c r="J22" s="382"/>
      <c r="K22" s="382"/>
      <c r="L22" s="382"/>
      <c r="M22" s="382"/>
      <c r="N22" s="382"/>
      <c r="O22" s="383"/>
      <c r="P22" s="87"/>
      <c r="Q22" s="87"/>
    </row>
    <row r="23" spans="1:47" ht="33.75" customHeight="1" x14ac:dyDescent="0.25">
      <c r="A23" s="395"/>
      <c r="B23" s="396"/>
      <c r="C23" s="81" t="s">
        <v>73</v>
      </c>
      <c r="D23" s="81" t="s">
        <v>74</v>
      </c>
      <c r="E23" s="81" t="s">
        <v>75</v>
      </c>
      <c r="F23" s="81" t="s">
        <v>76</v>
      </c>
      <c r="G23" s="81" t="s">
        <v>77</v>
      </c>
      <c r="I23" s="136"/>
      <c r="J23" s="137"/>
      <c r="K23" s="81" t="s">
        <v>73</v>
      </c>
      <c r="L23" s="81" t="s">
        <v>74</v>
      </c>
      <c r="M23" s="81" t="s">
        <v>75</v>
      </c>
      <c r="N23" s="81" t="s">
        <v>76</v>
      </c>
      <c r="O23" s="81" t="s">
        <v>77</v>
      </c>
      <c r="P23" s="87"/>
      <c r="Q23" s="87"/>
    </row>
    <row r="24" spans="1:47" ht="35.700000000000003" customHeight="1" x14ac:dyDescent="0.25">
      <c r="A24" s="227" t="s">
        <v>78</v>
      </c>
      <c r="B24" s="228"/>
      <c r="C24" s="63">
        <f>C94+D94+E94+F94</f>
        <v>0</v>
      </c>
      <c r="D24" s="63">
        <f>G94+H94+I94+J94+K94</f>
        <v>0</v>
      </c>
      <c r="E24" s="63" t="e">
        <f>L94+N94</f>
        <v>#VALUE!</v>
      </c>
      <c r="F24" s="63">
        <f>O94+P94+Q94+R94</f>
        <v>0</v>
      </c>
      <c r="G24" s="63">
        <f>T94</f>
        <v>0</v>
      </c>
      <c r="I24" s="227" t="s">
        <v>78</v>
      </c>
      <c r="J24" s="228"/>
      <c r="K24" s="63">
        <f>C126+D126+E126+F126</f>
        <v>0</v>
      </c>
      <c r="L24" s="63">
        <f>G126+H126+I126+J126+K126</f>
        <v>0</v>
      </c>
      <c r="M24" s="63" t="e">
        <f>L126+N126</f>
        <v>#VALUE!</v>
      </c>
      <c r="N24" s="63">
        <f>O126+P126+Q126+R126</f>
        <v>0</v>
      </c>
      <c r="O24" s="63">
        <f>T126</f>
        <v>0</v>
      </c>
      <c r="P24" s="87"/>
      <c r="Q24" s="87"/>
    </row>
    <row r="25" spans="1:47" ht="37.950000000000003" customHeight="1" x14ac:dyDescent="0.25">
      <c r="A25" s="227" t="s">
        <v>79</v>
      </c>
      <c r="B25" s="228"/>
      <c r="C25" s="64" t="e">
        <f>C24/$C$6</f>
        <v>#DIV/0!</v>
      </c>
      <c r="D25" s="64" t="e">
        <f t="shared" ref="D25" si="0">D24/$C$6</f>
        <v>#DIV/0!</v>
      </c>
      <c r="E25" s="64" t="e">
        <f>E24/$C$6</f>
        <v>#VALUE!</v>
      </c>
      <c r="F25" s="64" t="e">
        <f>F24/$C$6</f>
        <v>#DIV/0!</v>
      </c>
      <c r="G25" s="64" t="e">
        <f>G24/$C$6</f>
        <v>#DIV/0!</v>
      </c>
      <c r="I25" s="227" t="s">
        <v>79</v>
      </c>
      <c r="J25" s="228"/>
      <c r="K25" s="65" t="e">
        <f>K24/$C$6</f>
        <v>#DIV/0!</v>
      </c>
      <c r="L25" s="65" t="e">
        <f t="shared" ref="L25" si="1">L24/$C$6</f>
        <v>#DIV/0!</v>
      </c>
      <c r="M25" s="65" t="e">
        <f>M24/$C$6</f>
        <v>#VALUE!</v>
      </c>
      <c r="N25" s="65" t="e">
        <f t="shared" ref="N25:O25" si="2">N24/$C$6</f>
        <v>#DIV/0!</v>
      </c>
      <c r="O25" s="65" t="e">
        <f t="shared" si="2"/>
        <v>#DIV/0!</v>
      </c>
      <c r="P25" s="87"/>
      <c r="Q25" s="87"/>
    </row>
    <row r="26" spans="1:47" ht="47.25" customHeight="1" x14ac:dyDescent="0.25">
      <c r="A26" s="227" t="s">
        <v>190</v>
      </c>
      <c r="B26" s="228"/>
      <c r="C26" s="384" t="s">
        <v>191</v>
      </c>
      <c r="D26" s="385"/>
      <c r="E26" s="385"/>
      <c r="F26" s="385"/>
      <c r="G26" s="386"/>
      <c r="I26" s="227" t="s">
        <v>192</v>
      </c>
      <c r="J26" s="228"/>
      <c r="K26" s="384" t="s">
        <v>193</v>
      </c>
      <c r="L26" s="385"/>
      <c r="M26" s="385"/>
      <c r="N26" s="385"/>
      <c r="O26" s="386"/>
      <c r="P26" s="87"/>
      <c r="Q26" s="87"/>
    </row>
    <row r="27" spans="1:47" s="90" customFormat="1" ht="84" customHeight="1" x14ac:dyDescent="0.25">
      <c r="A27" s="227" t="s">
        <v>194</v>
      </c>
      <c r="B27" s="228"/>
      <c r="C27" s="387" t="s">
        <v>195</v>
      </c>
      <c r="D27" s="388"/>
      <c r="E27" s="388"/>
      <c r="F27" s="388"/>
      <c r="G27" s="389"/>
      <c r="I27" s="227" t="s">
        <v>194</v>
      </c>
      <c r="J27" s="228"/>
      <c r="K27" s="384" t="s">
        <v>196</v>
      </c>
      <c r="L27" s="385"/>
      <c r="M27" s="385"/>
      <c r="N27" s="385"/>
      <c r="O27" s="386"/>
      <c r="P27" s="87"/>
      <c r="Q27" s="87"/>
    </row>
    <row r="28" spans="1:47" s="80" customFormat="1" x14ac:dyDescent="0.25">
      <c r="A28" s="158"/>
      <c r="B28" s="158"/>
      <c r="C28" s="159"/>
      <c r="D28" s="159"/>
      <c r="E28" s="159"/>
      <c r="F28" s="159"/>
      <c r="G28" s="79"/>
      <c r="H28" s="67"/>
      <c r="I28" s="67"/>
      <c r="J28" s="67"/>
      <c r="K28" s="67"/>
      <c r="L28" s="67"/>
      <c r="M28" s="67"/>
      <c r="N28" s="67"/>
      <c r="O28" s="67"/>
      <c r="P28" s="67"/>
      <c r="Q28" s="67"/>
      <c r="R28" s="67"/>
      <c r="S28" s="67"/>
      <c r="T28" s="67"/>
      <c r="U28" s="67"/>
      <c r="V28" s="67"/>
      <c r="W28" s="67"/>
      <c r="X28" s="67"/>
      <c r="Y28" s="67"/>
      <c r="AB28" s="67"/>
      <c r="AC28" s="67"/>
      <c r="AD28" s="67"/>
      <c r="AE28" s="67"/>
      <c r="AF28" s="67"/>
      <c r="AG28" s="67"/>
      <c r="AH28" s="67"/>
      <c r="AI28" s="67"/>
      <c r="AJ28" s="67"/>
      <c r="AK28" s="67"/>
      <c r="AL28" s="67"/>
      <c r="AM28" s="67"/>
      <c r="AN28" s="67"/>
      <c r="AO28" s="67"/>
      <c r="AP28" s="67"/>
      <c r="AQ28" s="67"/>
      <c r="AR28" s="67"/>
      <c r="AS28" s="67"/>
      <c r="AT28" s="67"/>
      <c r="AU28" s="67"/>
    </row>
    <row r="29" spans="1:47" s="80" customFormat="1" ht="60" customHeight="1" x14ac:dyDescent="0.25">
      <c r="A29" s="399" t="s">
        <v>197</v>
      </c>
      <c r="B29" s="400"/>
      <c r="C29" s="28"/>
      <c r="D29" s="159"/>
      <c r="E29" s="159"/>
      <c r="F29" s="159"/>
      <c r="G29" s="79"/>
      <c r="H29" s="67"/>
      <c r="I29" s="67"/>
      <c r="J29" s="67"/>
      <c r="K29" s="67"/>
      <c r="L29" s="67"/>
      <c r="M29" s="67"/>
      <c r="N29" s="67"/>
      <c r="O29" s="67"/>
      <c r="P29" s="67"/>
      <c r="Q29" s="67"/>
      <c r="R29" s="67"/>
      <c r="S29" s="67"/>
      <c r="T29" s="67"/>
      <c r="U29" s="67"/>
      <c r="V29" s="67"/>
      <c r="W29" s="67"/>
      <c r="X29" s="67"/>
      <c r="Y29" s="67"/>
      <c r="AB29" s="67"/>
      <c r="AC29" s="67"/>
      <c r="AD29" s="67"/>
      <c r="AE29" s="67"/>
      <c r="AF29" s="67"/>
      <c r="AG29" s="67"/>
      <c r="AH29" s="67"/>
      <c r="AI29" s="67"/>
      <c r="AJ29" s="67"/>
      <c r="AK29" s="67"/>
      <c r="AL29" s="67"/>
      <c r="AM29" s="67"/>
      <c r="AN29" s="67"/>
      <c r="AO29" s="67"/>
      <c r="AP29" s="67"/>
      <c r="AQ29" s="67"/>
      <c r="AR29" s="67"/>
      <c r="AS29" s="67"/>
      <c r="AT29" s="67"/>
      <c r="AU29" s="67"/>
    </row>
    <row r="30" spans="1:47" ht="12.75" customHeight="1" x14ac:dyDescent="0.25">
      <c r="A30" s="88"/>
      <c r="B30" s="88"/>
      <c r="C30" s="89"/>
      <c r="D30" s="89"/>
      <c r="E30" s="89"/>
      <c r="F30" s="89"/>
      <c r="G30" s="79"/>
      <c r="H30" s="86"/>
      <c r="I30" s="86"/>
      <c r="J30" s="82"/>
      <c r="K30" s="82"/>
      <c r="L30" s="82"/>
      <c r="M30" s="82"/>
      <c r="N30" s="87"/>
      <c r="O30" s="87"/>
      <c r="P30" s="87"/>
      <c r="Q30" s="87"/>
    </row>
    <row r="31" spans="1:47" s="73" customFormat="1" ht="30" x14ac:dyDescent="0.25">
      <c r="A31" s="401" t="s">
        <v>198</v>
      </c>
      <c r="B31" s="402"/>
      <c r="C31" s="269" t="s">
        <v>199</v>
      </c>
      <c r="D31" s="269"/>
      <c r="E31" s="269"/>
      <c r="F31" s="91" t="s">
        <v>200</v>
      </c>
      <c r="G31" s="79"/>
      <c r="H31" s="86"/>
      <c r="I31" s="86"/>
      <c r="J31" s="92"/>
      <c r="K31" s="92"/>
      <c r="L31" s="92"/>
      <c r="M31" s="92"/>
      <c r="N31" s="87"/>
      <c r="O31" s="87"/>
      <c r="P31" s="87"/>
      <c r="Q31" s="87"/>
    </row>
    <row r="32" spans="1:47" s="96" customFormat="1" x14ac:dyDescent="0.25">
      <c r="A32" s="401"/>
      <c r="B32" s="402"/>
      <c r="C32" s="390" t="s">
        <v>88</v>
      </c>
      <c r="D32" s="390"/>
      <c r="E32" s="390"/>
      <c r="F32" s="163"/>
      <c r="G32" s="85"/>
    </row>
    <row r="33" spans="1:49" s="73" customFormat="1" x14ac:dyDescent="0.25">
      <c r="A33" s="401"/>
      <c r="B33" s="402"/>
      <c r="C33" s="407"/>
      <c r="D33" s="407"/>
      <c r="E33" s="407"/>
      <c r="F33" s="163"/>
      <c r="G33" s="79"/>
    </row>
    <row r="34" spans="1:49" s="73" customFormat="1" ht="12.75" customHeight="1" x14ac:dyDescent="0.25">
      <c r="A34" s="403"/>
      <c r="B34" s="404"/>
      <c r="C34" s="390"/>
      <c r="D34" s="390"/>
      <c r="E34" s="390"/>
      <c r="F34" s="163"/>
      <c r="G34" s="79"/>
    </row>
    <row r="35" spans="1:49" s="80" customFormat="1" x14ac:dyDescent="0.25">
      <c r="A35" s="138"/>
      <c r="B35" s="139"/>
      <c r="C35" s="139"/>
      <c r="D35" s="139"/>
      <c r="E35" s="139"/>
      <c r="F35" s="139"/>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row>
    <row r="36" spans="1:49" s="80" customFormat="1" ht="14.25" customHeight="1" x14ac:dyDescent="0.25">
      <c r="A36" s="423" t="s">
        <v>201</v>
      </c>
      <c r="B36" s="424"/>
      <c r="C36" s="412" t="s">
        <v>202</v>
      </c>
      <c r="D36" s="413"/>
      <c r="E36" s="413"/>
      <c r="F36" s="414"/>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row>
    <row r="37" spans="1:49" s="80" customFormat="1" x14ac:dyDescent="0.25">
      <c r="A37" s="425"/>
      <c r="B37" s="402"/>
      <c r="C37" s="412" t="s">
        <v>203</v>
      </c>
      <c r="D37" s="413"/>
      <c r="E37" s="413"/>
      <c r="F37" s="414"/>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row>
    <row r="38" spans="1:49" s="80" customFormat="1" x14ac:dyDescent="0.25">
      <c r="A38" s="425"/>
      <c r="B38" s="402"/>
      <c r="C38" s="412"/>
      <c r="D38" s="413"/>
      <c r="E38" s="413"/>
      <c r="F38" s="414"/>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row>
    <row r="39" spans="1:49" s="80" customFormat="1" x14ac:dyDescent="0.25">
      <c r="A39" s="426"/>
      <c r="B39" s="404"/>
      <c r="C39" s="412"/>
      <c r="D39" s="413"/>
      <c r="E39" s="413"/>
      <c r="F39" s="414"/>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row>
    <row r="40" spans="1:49" s="80" customFormat="1" ht="13.2" customHeight="1" x14ac:dyDescent="0.25">
      <c r="A40" s="75"/>
      <c r="B40" s="139"/>
      <c r="C40" s="139"/>
      <c r="D40" s="139"/>
      <c r="E40" s="139"/>
      <c r="F40" s="139"/>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row>
    <row r="41" spans="1:49" s="80" customFormat="1" ht="24" customHeight="1" x14ac:dyDescent="0.25">
      <c r="A41" s="405" t="s">
        <v>93</v>
      </c>
      <c r="B41" s="406"/>
      <c r="C41" s="261" t="s">
        <v>94</v>
      </c>
      <c r="D41" s="279"/>
      <c r="E41" s="274" t="s">
        <v>95</v>
      </c>
      <c r="F41" s="257" t="s">
        <v>96</v>
      </c>
      <c r="G41" s="258"/>
      <c r="H41" s="261" t="s">
        <v>97</v>
      </c>
      <c r="I41" s="262"/>
      <c r="J41" s="140"/>
      <c r="K41" s="90"/>
      <c r="L41" s="90"/>
      <c r="M41" s="90"/>
      <c r="N41" s="90"/>
      <c r="O41" s="67"/>
      <c r="P41" s="67"/>
      <c r="Q41" s="67"/>
      <c r="R41" s="67"/>
      <c r="S41" s="67"/>
      <c r="T41" s="67"/>
      <c r="U41" s="67"/>
      <c r="V41" s="67"/>
      <c r="W41" s="67"/>
      <c r="X41" s="67"/>
      <c r="Y41" s="67"/>
      <c r="Z41" s="67"/>
      <c r="AA41" s="67"/>
      <c r="AB41" s="67"/>
      <c r="AC41" s="67"/>
      <c r="AD41" s="67"/>
      <c r="AE41" s="67"/>
      <c r="AF41" s="67"/>
      <c r="AG41" s="67"/>
      <c r="AH41" s="67"/>
      <c r="AI41" s="67"/>
      <c r="AJ41" s="67"/>
      <c r="AK41" s="67"/>
      <c r="AL41" s="67"/>
    </row>
    <row r="42" spans="1:49" s="80" customFormat="1" ht="55.5" customHeight="1" x14ac:dyDescent="0.25">
      <c r="A42" s="427" t="s">
        <v>98</v>
      </c>
      <c r="B42" s="428"/>
      <c r="C42" s="97" t="s">
        <v>99</v>
      </c>
      <c r="D42" s="97" t="s">
        <v>100</v>
      </c>
      <c r="E42" s="275"/>
      <c r="F42" s="259"/>
      <c r="G42" s="260"/>
      <c r="H42" s="97" t="s">
        <v>101</v>
      </c>
      <c r="I42" s="97" t="s">
        <v>102</v>
      </c>
      <c r="J42" s="141"/>
      <c r="K42" s="90"/>
      <c r="L42" s="90"/>
      <c r="M42" s="90"/>
      <c r="N42" s="90"/>
      <c r="O42" s="67"/>
      <c r="P42" s="67"/>
      <c r="Q42" s="67"/>
      <c r="R42" s="67"/>
      <c r="S42" s="67"/>
      <c r="T42" s="67"/>
      <c r="U42" s="67"/>
      <c r="V42" s="67"/>
      <c r="W42" s="67"/>
      <c r="X42" s="67"/>
      <c r="Y42" s="67"/>
      <c r="Z42" s="67"/>
      <c r="AA42" s="67"/>
      <c r="AB42" s="67"/>
      <c r="AC42" s="67"/>
      <c r="AD42" s="67"/>
      <c r="AE42" s="67"/>
      <c r="AF42" s="67"/>
      <c r="AG42" s="67"/>
      <c r="AH42" s="67"/>
      <c r="AI42" s="67"/>
      <c r="AJ42" s="67"/>
      <c r="AK42" s="67"/>
      <c r="AL42" s="67"/>
    </row>
    <row r="43" spans="1:49" s="80" customFormat="1" ht="102" customHeight="1" x14ac:dyDescent="0.25">
      <c r="A43" s="408" t="s">
        <v>103</v>
      </c>
      <c r="B43" s="409"/>
      <c r="C43" s="98" t="s">
        <v>104</v>
      </c>
      <c r="D43" s="131" t="s">
        <v>105</v>
      </c>
      <c r="E43" s="362" t="s">
        <v>106</v>
      </c>
      <c r="F43" s="365" t="s">
        <v>107</v>
      </c>
      <c r="G43" s="366"/>
      <c r="H43" s="131" t="s">
        <v>108</v>
      </c>
      <c r="I43" s="131" t="s">
        <v>109</v>
      </c>
      <c r="J43" s="142"/>
      <c r="K43" s="90"/>
      <c r="L43" s="90"/>
      <c r="M43" s="90"/>
      <c r="N43" s="90"/>
      <c r="O43" s="67"/>
      <c r="P43" s="67"/>
      <c r="Q43" s="67"/>
      <c r="R43" s="67"/>
      <c r="S43" s="67"/>
      <c r="T43" s="67"/>
      <c r="U43" s="67"/>
      <c r="V43" s="67"/>
      <c r="W43" s="67"/>
      <c r="X43" s="67"/>
      <c r="Y43" s="67"/>
      <c r="Z43" s="67"/>
      <c r="AA43" s="67"/>
      <c r="AB43" s="67"/>
      <c r="AC43" s="67"/>
      <c r="AD43" s="67"/>
      <c r="AE43" s="67"/>
      <c r="AF43" s="67"/>
      <c r="AG43" s="67"/>
      <c r="AH43" s="67"/>
      <c r="AI43" s="67"/>
      <c r="AJ43" s="67"/>
      <c r="AK43" s="67"/>
      <c r="AL43" s="67"/>
    </row>
    <row r="44" spans="1:49" s="80" customFormat="1" x14ac:dyDescent="0.25">
      <c r="A44" s="410"/>
      <c r="B44" s="411"/>
      <c r="C44" s="100" t="s">
        <v>110</v>
      </c>
      <c r="D44" s="131" t="s">
        <v>111</v>
      </c>
      <c r="E44" s="363"/>
      <c r="F44" s="367"/>
      <c r="G44" s="368"/>
      <c r="H44" s="131" t="s">
        <v>112</v>
      </c>
      <c r="I44" s="131" t="s">
        <v>113</v>
      </c>
      <c r="J44" s="142"/>
      <c r="K44" s="90"/>
      <c r="L44" s="90"/>
      <c r="M44" s="90"/>
      <c r="N44" s="90"/>
      <c r="O44" s="67"/>
      <c r="P44" s="67"/>
      <c r="Q44" s="67"/>
      <c r="R44" s="67"/>
      <c r="S44" s="67"/>
      <c r="T44" s="67"/>
      <c r="U44" s="67"/>
      <c r="V44" s="67"/>
      <c r="W44" s="67"/>
      <c r="X44" s="67"/>
      <c r="Y44" s="67"/>
      <c r="Z44" s="67"/>
      <c r="AA44" s="67"/>
      <c r="AB44" s="67"/>
      <c r="AC44" s="67"/>
      <c r="AD44" s="67"/>
      <c r="AE44" s="67"/>
      <c r="AF44" s="67"/>
      <c r="AG44" s="67"/>
      <c r="AH44" s="67"/>
      <c r="AI44" s="67"/>
      <c r="AJ44" s="67"/>
      <c r="AK44" s="67"/>
      <c r="AL44" s="67"/>
    </row>
    <row r="45" spans="1:49" s="80" customFormat="1" x14ac:dyDescent="0.25">
      <c r="A45" s="410"/>
      <c r="B45" s="411"/>
      <c r="C45" s="100" t="s">
        <v>114</v>
      </c>
      <c r="D45" s="132" t="s">
        <v>115</v>
      </c>
      <c r="E45" s="364"/>
      <c r="F45" s="369"/>
      <c r="G45" s="370"/>
      <c r="H45" s="132" t="s">
        <v>108</v>
      </c>
      <c r="I45" s="132" t="s">
        <v>108</v>
      </c>
      <c r="J45" s="142"/>
      <c r="K45" s="90"/>
      <c r="L45" s="90"/>
      <c r="M45" s="90"/>
      <c r="N45" s="90"/>
      <c r="O45" s="67"/>
      <c r="P45" s="67"/>
      <c r="Q45" s="67"/>
      <c r="R45" s="67"/>
      <c r="S45" s="67"/>
      <c r="T45" s="67"/>
      <c r="U45" s="67"/>
      <c r="V45" s="67"/>
      <c r="W45" s="67"/>
      <c r="X45" s="67"/>
      <c r="Y45" s="67"/>
      <c r="Z45" s="67"/>
      <c r="AA45" s="67"/>
      <c r="AB45" s="67"/>
      <c r="AC45" s="67"/>
      <c r="AD45" s="67"/>
      <c r="AE45" s="67"/>
      <c r="AF45" s="67"/>
      <c r="AG45" s="67"/>
      <c r="AH45" s="67"/>
      <c r="AI45" s="67"/>
      <c r="AJ45" s="67"/>
      <c r="AK45" s="67"/>
      <c r="AL45" s="67"/>
    </row>
    <row r="46" spans="1:49" s="80" customFormat="1" ht="26.4" x14ac:dyDescent="0.25">
      <c r="A46" s="101">
        <v>0.1</v>
      </c>
      <c r="B46" s="102" t="s">
        <v>116</v>
      </c>
      <c r="C46" s="162"/>
      <c r="D46" s="20"/>
      <c r="E46" s="253"/>
      <c r="F46" s="397"/>
      <c r="G46" s="398"/>
      <c r="H46" s="24"/>
      <c r="I46" s="24"/>
      <c r="J46" s="143"/>
      <c r="K46" s="90"/>
      <c r="L46" s="90"/>
      <c r="M46" s="90"/>
      <c r="N46" s="90"/>
      <c r="O46" s="67"/>
      <c r="P46" s="67"/>
      <c r="Q46" s="67"/>
      <c r="R46" s="67"/>
      <c r="S46" s="67"/>
      <c r="T46" s="67"/>
      <c r="U46" s="67"/>
      <c r="V46" s="67"/>
      <c r="W46" s="67"/>
      <c r="X46" s="67"/>
      <c r="Y46" s="67"/>
      <c r="Z46" s="67"/>
      <c r="AA46" s="67"/>
      <c r="AB46" s="67"/>
      <c r="AC46" s="67"/>
      <c r="AD46" s="67"/>
      <c r="AE46" s="67"/>
      <c r="AF46" s="67"/>
      <c r="AG46" s="67"/>
      <c r="AH46" s="67"/>
      <c r="AI46" s="67"/>
      <c r="AJ46" s="67"/>
      <c r="AK46" s="67"/>
      <c r="AL46" s="67"/>
    </row>
    <row r="47" spans="1:49" s="80" customFormat="1" x14ac:dyDescent="0.25">
      <c r="A47" s="103">
        <v>0.2</v>
      </c>
      <c r="B47" s="104" t="s">
        <v>117</v>
      </c>
      <c r="C47" s="21"/>
      <c r="D47" s="22"/>
      <c r="E47" s="254"/>
      <c r="F47" s="397"/>
      <c r="G47" s="398"/>
      <c r="H47" s="24"/>
      <c r="I47" s="24"/>
      <c r="J47" s="143"/>
      <c r="K47" s="90"/>
      <c r="L47" s="90"/>
      <c r="M47" s="90"/>
      <c r="N47" s="90"/>
      <c r="O47" s="67"/>
      <c r="P47" s="67"/>
      <c r="Q47" s="67"/>
      <c r="R47" s="67"/>
      <c r="S47" s="67"/>
      <c r="T47" s="67"/>
      <c r="U47" s="67"/>
      <c r="V47" s="67"/>
      <c r="W47" s="67"/>
      <c r="X47" s="67"/>
      <c r="Y47" s="67"/>
      <c r="Z47" s="67"/>
      <c r="AA47" s="67"/>
      <c r="AB47" s="67"/>
      <c r="AC47" s="67"/>
      <c r="AD47" s="67"/>
      <c r="AE47" s="67"/>
      <c r="AF47" s="67"/>
      <c r="AG47" s="67"/>
      <c r="AH47" s="67"/>
      <c r="AI47" s="67"/>
      <c r="AJ47" s="67"/>
      <c r="AK47" s="67"/>
      <c r="AL47" s="67"/>
    </row>
    <row r="48" spans="1:49" s="80" customFormat="1" x14ac:dyDescent="0.25">
      <c r="A48" s="103">
        <v>0.3</v>
      </c>
      <c r="B48" s="104" t="s">
        <v>118</v>
      </c>
      <c r="C48" s="21"/>
      <c r="D48" s="22"/>
      <c r="E48" s="254"/>
      <c r="F48" s="397"/>
      <c r="G48" s="398"/>
      <c r="H48" s="24"/>
      <c r="I48" s="24"/>
      <c r="J48" s="143"/>
      <c r="K48" s="90"/>
      <c r="L48" s="90"/>
      <c r="M48" s="90"/>
      <c r="N48" s="90"/>
      <c r="O48" s="67"/>
      <c r="P48" s="67"/>
      <c r="Q48" s="67"/>
      <c r="R48" s="67"/>
      <c r="S48" s="67"/>
      <c r="T48" s="67"/>
      <c r="U48" s="67"/>
      <c r="V48" s="67"/>
      <c r="W48" s="67"/>
      <c r="X48" s="67"/>
      <c r="Y48" s="67"/>
      <c r="Z48" s="67"/>
      <c r="AA48" s="67"/>
      <c r="AB48" s="67"/>
      <c r="AC48" s="67"/>
      <c r="AD48" s="67"/>
      <c r="AE48" s="67"/>
      <c r="AF48" s="67"/>
      <c r="AG48" s="67"/>
      <c r="AH48" s="67"/>
      <c r="AI48" s="67"/>
      <c r="AJ48" s="67"/>
      <c r="AK48" s="67"/>
      <c r="AL48" s="67"/>
    </row>
    <row r="49" spans="1:38" s="80" customFormat="1" x14ac:dyDescent="0.25">
      <c r="A49" s="103">
        <v>0.4</v>
      </c>
      <c r="B49" s="104" t="s">
        <v>119</v>
      </c>
      <c r="C49" s="21"/>
      <c r="D49" s="22"/>
      <c r="E49" s="255"/>
      <c r="F49" s="397"/>
      <c r="G49" s="398"/>
      <c r="H49" s="24"/>
      <c r="I49" s="24"/>
      <c r="J49" s="143"/>
      <c r="K49" s="90"/>
      <c r="L49" s="90"/>
      <c r="M49" s="90"/>
      <c r="N49" s="90"/>
      <c r="O49" s="67"/>
      <c r="P49" s="67"/>
      <c r="Q49" s="67"/>
      <c r="R49" s="67"/>
      <c r="S49" s="67"/>
      <c r="T49" s="67"/>
      <c r="U49" s="67"/>
      <c r="V49" s="67"/>
      <c r="W49" s="67"/>
      <c r="X49" s="67"/>
      <c r="Y49" s="67"/>
      <c r="Z49" s="67"/>
      <c r="AA49" s="67"/>
      <c r="AB49" s="67"/>
      <c r="AC49" s="67"/>
      <c r="AD49" s="67"/>
      <c r="AE49" s="67"/>
      <c r="AF49" s="67"/>
      <c r="AG49" s="67"/>
      <c r="AH49" s="67"/>
      <c r="AI49" s="67"/>
      <c r="AJ49" s="67"/>
      <c r="AK49" s="67"/>
      <c r="AL49" s="67"/>
    </row>
    <row r="50" spans="1:38" s="80" customFormat="1" x14ac:dyDescent="0.25">
      <c r="A50" s="103">
        <v>1</v>
      </c>
      <c r="B50" s="104" t="s">
        <v>120</v>
      </c>
      <c r="C50" s="21"/>
      <c r="D50" s="22"/>
      <c r="E50" s="26"/>
      <c r="F50" s="397"/>
      <c r="G50" s="398"/>
      <c r="H50" s="24"/>
      <c r="I50" s="24"/>
      <c r="J50" s="143"/>
      <c r="K50" s="90"/>
      <c r="L50" s="90"/>
      <c r="M50" s="90"/>
      <c r="N50" s="90"/>
      <c r="O50" s="67"/>
      <c r="P50" s="67"/>
      <c r="Q50" s="67"/>
      <c r="R50" s="67"/>
      <c r="S50" s="67"/>
      <c r="T50" s="67"/>
      <c r="U50" s="67"/>
      <c r="V50" s="67"/>
      <c r="W50" s="67"/>
      <c r="X50" s="67"/>
      <c r="Y50" s="67"/>
      <c r="Z50" s="67"/>
      <c r="AA50" s="67"/>
      <c r="AB50" s="67"/>
      <c r="AC50" s="67"/>
      <c r="AD50" s="67"/>
      <c r="AE50" s="67"/>
      <c r="AF50" s="67"/>
      <c r="AG50" s="67"/>
      <c r="AH50" s="67"/>
      <c r="AI50" s="67"/>
      <c r="AJ50" s="67"/>
      <c r="AK50" s="67"/>
      <c r="AL50" s="67"/>
    </row>
    <row r="51" spans="1:38" s="80" customFormat="1" x14ac:dyDescent="0.25">
      <c r="A51" s="105">
        <v>2.1</v>
      </c>
      <c r="B51" s="104" t="s">
        <v>121</v>
      </c>
      <c r="C51" s="21"/>
      <c r="D51" s="22"/>
      <c r="E51" s="26"/>
      <c r="F51" s="397"/>
      <c r="G51" s="398"/>
      <c r="H51" s="24"/>
      <c r="I51" s="24"/>
      <c r="J51" s="143"/>
      <c r="K51" s="90"/>
      <c r="L51" s="90"/>
      <c r="M51" s="90"/>
      <c r="N51" s="90"/>
      <c r="O51" s="67"/>
      <c r="P51" s="67"/>
      <c r="Q51" s="67"/>
      <c r="R51" s="67"/>
      <c r="S51" s="67"/>
      <c r="T51" s="67"/>
      <c r="U51" s="67"/>
      <c r="V51" s="67"/>
      <c r="W51" s="67"/>
      <c r="X51" s="67"/>
      <c r="Y51" s="67"/>
      <c r="Z51" s="67"/>
      <c r="AA51" s="67"/>
      <c r="AB51" s="67"/>
      <c r="AC51" s="67"/>
      <c r="AD51" s="67"/>
      <c r="AE51" s="67"/>
      <c r="AF51" s="67"/>
      <c r="AG51" s="67"/>
      <c r="AH51" s="67"/>
      <c r="AI51" s="67"/>
      <c r="AJ51" s="67"/>
      <c r="AK51" s="67"/>
      <c r="AL51" s="67"/>
    </row>
    <row r="52" spans="1:38" s="80" customFormat="1" x14ac:dyDescent="0.25">
      <c r="A52" s="103">
        <v>2.2000000000000002</v>
      </c>
      <c r="B52" s="104" t="s">
        <v>122</v>
      </c>
      <c r="C52" s="21"/>
      <c r="D52" s="22"/>
      <c r="E52" s="26"/>
      <c r="F52" s="397"/>
      <c r="G52" s="398"/>
      <c r="H52" s="24"/>
      <c r="I52" s="24"/>
      <c r="J52" s="143"/>
      <c r="K52" s="90"/>
      <c r="L52" s="90"/>
      <c r="M52" s="90"/>
      <c r="N52" s="90"/>
      <c r="O52" s="67"/>
      <c r="P52" s="67"/>
      <c r="Q52" s="67"/>
      <c r="R52" s="67"/>
      <c r="S52" s="67"/>
      <c r="T52" s="67"/>
      <c r="U52" s="67"/>
      <c r="V52" s="67"/>
      <c r="W52" s="67"/>
      <c r="X52" s="67"/>
      <c r="Y52" s="67"/>
      <c r="Z52" s="67"/>
      <c r="AA52" s="67"/>
      <c r="AB52" s="67"/>
      <c r="AC52" s="67"/>
      <c r="AD52" s="67"/>
      <c r="AE52" s="67"/>
      <c r="AF52" s="67"/>
      <c r="AG52" s="67"/>
      <c r="AH52" s="67"/>
      <c r="AI52" s="67"/>
      <c r="AJ52" s="67"/>
      <c r="AK52" s="67"/>
      <c r="AL52" s="67"/>
    </row>
    <row r="53" spans="1:38" s="80" customFormat="1" x14ac:dyDescent="0.25">
      <c r="A53" s="103">
        <v>2.2999999999999998</v>
      </c>
      <c r="B53" s="104" t="s">
        <v>123</v>
      </c>
      <c r="C53" s="21"/>
      <c r="D53" s="22"/>
      <c r="E53" s="26"/>
      <c r="F53" s="397"/>
      <c r="G53" s="398"/>
      <c r="H53" s="24"/>
      <c r="I53" s="24"/>
      <c r="J53" s="143"/>
      <c r="K53" s="90"/>
      <c r="L53" s="90"/>
      <c r="M53" s="90"/>
      <c r="N53" s="90"/>
      <c r="O53" s="67"/>
      <c r="P53" s="67"/>
      <c r="Q53" s="67"/>
      <c r="R53" s="67"/>
      <c r="S53" s="67"/>
      <c r="T53" s="67"/>
      <c r="U53" s="67"/>
      <c r="V53" s="67"/>
      <c r="W53" s="67"/>
      <c r="X53" s="67"/>
      <c r="Y53" s="67"/>
      <c r="Z53" s="67"/>
      <c r="AA53" s="67"/>
      <c r="AB53" s="67"/>
      <c r="AC53" s="67"/>
      <c r="AD53" s="67"/>
      <c r="AE53" s="67"/>
      <c r="AF53" s="67"/>
      <c r="AG53" s="67"/>
      <c r="AH53" s="67"/>
      <c r="AI53" s="67"/>
      <c r="AJ53" s="67"/>
      <c r="AK53" s="67"/>
      <c r="AL53" s="67"/>
    </row>
    <row r="54" spans="1:38" s="80" customFormat="1" x14ac:dyDescent="0.25">
      <c r="A54" s="103">
        <v>2.4</v>
      </c>
      <c r="B54" s="104" t="s">
        <v>124</v>
      </c>
      <c r="C54" s="21"/>
      <c r="D54" s="22"/>
      <c r="E54" s="26"/>
      <c r="F54" s="397"/>
      <c r="G54" s="398"/>
      <c r="H54" s="24"/>
      <c r="I54" s="24"/>
      <c r="J54" s="143"/>
      <c r="K54" s="90"/>
      <c r="L54" s="90"/>
      <c r="M54" s="90"/>
      <c r="N54" s="90"/>
      <c r="O54" s="67"/>
      <c r="P54" s="67"/>
      <c r="Q54" s="67"/>
      <c r="R54" s="67"/>
      <c r="S54" s="67"/>
      <c r="T54" s="67"/>
      <c r="U54" s="67"/>
      <c r="V54" s="67"/>
      <c r="W54" s="67"/>
      <c r="X54" s="67"/>
      <c r="Y54" s="67"/>
      <c r="Z54" s="67"/>
      <c r="AA54" s="67"/>
      <c r="AB54" s="67"/>
      <c r="AC54" s="67"/>
      <c r="AD54" s="67"/>
      <c r="AE54" s="67"/>
      <c r="AF54" s="67"/>
      <c r="AG54" s="67"/>
      <c r="AH54" s="67"/>
      <c r="AI54" s="67"/>
      <c r="AJ54" s="67"/>
      <c r="AK54" s="67"/>
      <c r="AL54" s="67"/>
    </row>
    <row r="55" spans="1:38" s="80" customFormat="1" x14ac:dyDescent="0.25">
      <c r="A55" s="103">
        <v>2.5</v>
      </c>
      <c r="B55" s="104" t="s">
        <v>125</v>
      </c>
      <c r="C55" s="21"/>
      <c r="D55" s="22"/>
      <c r="E55" s="26"/>
      <c r="F55" s="397"/>
      <c r="G55" s="398"/>
      <c r="H55" s="24"/>
      <c r="I55" s="24"/>
      <c r="J55" s="143"/>
      <c r="K55" s="90"/>
      <c r="L55" s="90"/>
      <c r="M55" s="90"/>
      <c r="N55" s="90"/>
      <c r="O55" s="67"/>
      <c r="P55" s="67"/>
      <c r="Q55" s="67"/>
      <c r="R55" s="67"/>
      <c r="S55" s="67"/>
      <c r="T55" s="67"/>
      <c r="U55" s="67"/>
      <c r="V55" s="67"/>
      <c r="W55" s="67"/>
      <c r="X55" s="67"/>
      <c r="Y55" s="67"/>
      <c r="Z55" s="67"/>
      <c r="AA55" s="67"/>
      <c r="AB55" s="67"/>
      <c r="AC55" s="67"/>
      <c r="AD55" s="67"/>
      <c r="AE55" s="67"/>
      <c r="AF55" s="67"/>
      <c r="AG55" s="67"/>
      <c r="AH55" s="67"/>
      <c r="AI55" s="67"/>
      <c r="AJ55" s="67"/>
      <c r="AK55" s="67"/>
      <c r="AL55" s="67"/>
    </row>
    <row r="56" spans="1:38" s="80" customFormat="1" x14ac:dyDescent="0.25">
      <c r="A56" s="103">
        <v>2.6</v>
      </c>
      <c r="B56" s="104" t="s">
        <v>126</v>
      </c>
      <c r="C56" s="21"/>
      <c r="D56" s="22"/>
      <c r="E56" s="26"/>
      <c r="F56" s="397"/>
      <c r="G56" s="398"/>
      <c r="H56" s="24"/>
      <c r="I56" s="24"/>
      <c r="J56" s="143"/>
      <c r="K56" s="90"/>
      <c r="L56" s="90"/>
      <c r="M56" s="90"/>
      <c r="N56" s="90"/>
      <c r="O56" s="67"/>
      <c r="P56" s="67"/>
      <c r="Q56" s="67"/>
      <c r="R56" s="67"/>
      <c r="S56" s="67"/>
      <c r="T56" s="67"/>
      <c r="U56" s="67"/>
      <c r="V56" s="67"/>
      <c r="W56" s="67"/>
      <c r="X56" s="67"/>
      <c r="Y56" s="67"/>
      <c r="Z56" s="67"/>
      <c r="AA56" s="67"/>
      <c r="AB56" s="67"/>
      <c r="AC56" s="67"/>
      <c r="AD56" s="67"/>
      <c r="AE56" s="67"/>
      <c r="AF56" s="67"/>
      <c r="AG56" s="67"/>
      <c r="AH56" s="67"/>
      <c r="AI56" s="67"/>
      <c r="AJ56" s="67"/>
      <c r="AK56" s="67"/>
      <c r="AL56" s="67"/>
    </row>
    <row r="57" spans="1:38" s="80" customFormat="1" x14ac:dyDescent="0.25">
      <c r="A57" s="103">
        <v>2.7</v>
      </c>
      <c r="B57" s="104" t="s">
        <v>127</v>
      </c>
      <c r="C57" s="21"/>
      <c r="D57" s="22"/>
      <c r="E57" s="26"/>
      <c r="F57" s="397"/>
      <c r="G57" s="398"/>
      <c r="H57" s="24"/>
      <c r="I57" s="24"/>
      <c r="J57" s="143"/>
      <c r="K57" s="90"/>
      <c r="L57" s="90"/>
      <c r="M57" s="90"/>
      <c r="N57" s="90"/>
      <c r="O57" s="67"/>
      <c r="P57" s="67"/>
      <c r="Q57" s="67"/>
      <c r="R57" s="67"/>
      <c r="S57" s="67"/>
      <c r="T57" s="67"/>
      <c r="U57" s="67"/>
      <c r="V57" s="67"/>
      <c r="W57" s="67"/>
      <c r="X57" s="67"/>
      <c r="Y57" s="67"/>
      <c r="Z57" s="67"/>
      <c r="AA57" s="67"/>
      <c r="AB57" s="67"/>
      <c r="AC57" s="67"/>
      <c r="AD57" s="67"/>
      <c r="AE57" s="67"/>
      <c r="AF57" s="67"/>
      <c r="AG57" s="67"/>
      <c r="AH57" s="67"/>
      <c r="AI57" s="67"/>
      <c r="AJ57" s="67"/>
      <c r="AK57" s="67"/>
      <c r="AL57" s="67"/>
    </row>
    <row r="58" spans="1:38" s="80" customFormat="1" x14ac:dyDescent="0.25">
      <c r="A58" s="103">
        <v>2.8</v>
      </c>
      <c r="B58" s="104" t="s">
        <v>128</v>
      </c>
      <c r="C58" s="21"/>
      <c r="D58" s="22"/>
      <c r="E58" s="26"/>
      <c r="F58" s="397"/>
      <c r="G58" s="398"/>
      <c r="H58" s="24"/>
      <c r="I58" s="24"/>
      <c r="J58" s="143"/>
      <c r="K58" s="90"/>
      <c r="L58" s="90"/>
      <c r="M58" s="90"/>
      <c r="N58" s="90"/>
      <c r="O58" s="67"/>
      <c r="P58" s="67"/>
      <c r="Q58" s="67"/>
      <c r="R58" s="67"/>
      <c r="S58" s="67"/>
      <c r="T58" s="67"/>
      <c r="U58" s="67"/>
      <c r="V58" s="67"/>
      <c r="W58" s="67"/>
      <c r="X58" s="67"/>
      <c r="Y58" s="67"/>
      <c r="Z58" s="67"/>
      <c r="AA58" s="67"/>
      <c r="AB58" s="67"/>
      <c r="AC58" s="67"/>
      <c r="AD58" s="67"/>
      <c r="AE58" s="67"/>
      <c r="AF58" s="67"/>
      <c r="AG58" s="67"/>
      <c r="AH58" s="67"/>
      <c r="AI58" s="67"/>
      <c r="AJ58" s="67"/>
      <c r="AK58" s="67"/>
      <c r="AL58" s="67"/>
    </row>
    <row r="59" spans="1:38" s="80" customFormat="1" x14ac:dyDescent="0.25">
      <c r="A59" s="103">
        <v>3</v>
      </c>
      <c r="B59" s="104" t="s">
        <v>129</v>
      </c>
      <c r="C59" s="21"/>
      <c r="D59" s="22"/>
      <c r="E59" s="26"/>
      <c r="F59" s="397"/>
      <c r="G59" s="398"/>
      <c r="H59" s="24"/>
      <c r="I59" s="24"/>
      <c r="J59" s="143"/>
      <c r="K59" s="90"/>
      <c r="L59" s="90"/>
      <c r="M59" s="90"/>
      <c r="N59" s="90"/>
      <c r="O59" s="67"/>
      <c r="P59" s="67"/>
      <c r="Q59" s="67"/>
      <c r="R59" s="67"/>
      <c r="S59" s="67"/>
      <c r="T59" s="67"/>
      <c r="U59" s="67"/>
      <c r="V59" s="67"/>
      <c r="W59" s="67"/>
      <c r="X59" s="67"/>
      <c r="Y59" s="67"/>
      <c r="Z59" s="67"/>
      <c r="AA59" s="67"/>
      <c r="AB59" s="67"/>
      <c r="AC59" s="67"/>
      <c r="AD59" s="67"/>
      <c r="AE59" s="67"/>
      <c r="AF59" s="67"/>
      <c r="AG59" s="67"/>
      <c r="AH59" s="67"/>
      <c r="AI59" s="67"/>
      <c r="AJ59" s="67"/>
      <c r="AK59" s="67"/>
      <c r="AL59" s="67"/>
    </row>
    <row r="60" spans="1:38" s="80" customFormat="1" x14ac:dyDescent="0.25">
      <c r="A60" s="103">
        <v>4</v>
      </c>
      <c r="B60" s="104" t="s">
        <v>130</v>
      </c>
      <c r="C60" s="21"/>
      <c r="D60" s="22"/>
      <c r="E60" s="26"/>
      <c r="F60" s="397"/>
      <c r="G60" s="398"/>
      <c r="H60" s="24"/>
      <c r="I60" s="24"/>
      <c r="J60" s="143"/>
      <c r="K60" s="90"/>
      <c r="L60" s="90"/>
      <c r="M60" s="90"/>
      <c r="N60" s="90"/>
      <c r="O60" s="67"/>
      <c r="P60" s="67"/>
      <c r="Q60" s="67"/>
      <c r="R60" s="67"/>
      <c r="S60" s="67"/>
      <c r="T60" s="67"/>
      <c r="U60" s="67"/>
      <c r="V60" s="67"/>
      <c r="W60" s="67"/>
      <c r="X60" s="67"/>
      <c r="Y60" s="67"/>
      <c r="Z60" s="67"/>
      <c r="AA60" s="67"/>
      <c r="AB60" s="67"/>
      <c r="AC60" s="67"/>
      <c r="AD60" s="67"/>
      <c r="AE60" s="67"/>
      <c r="AF60" s="67"/>
      <c r="AG60" s="67"/>
      <c r="AH60" s="67"/>
      <c r="AI60" s="67"/>
      <c r="AJ60" s="67"/>
      <c r="AK60" s="67"/>
      <c r="AL60" s="67"/>
    </row>
    <row r="61" spans="1:38" s="80" customFormat="1" x14ac:dyDescent="0.25">
      <c r="A61" s="103">
        <v>5</v>
      </c>
      <c r="B61" s="104" t="s">
        <v>131</v>
      </c>
      <c r="C61" s="21"/>
      <c r="D61" s="22"/>
      <c r="E61" s="26"/>
      <c r="F61" s="397"/>
      <c r="G61" s="398"/>
      <c r="H61" s="24"/>
      <c r="I61" s="24"/>
      <c r="J61" s="143"/>
      <c r="K61" s="90"/>
      <c r="L61" s="90"/>
      <c r="M61" s="90"/>
      <c r="N61" s="90"/>
      <c r="O61" s="67"/>
      <c r="P61" s="67"/>
      <c r="Q61" s="67"/>
      <c r="R61" s="67"/>
      <c r="S61" s="67"/>
      <c r="T61" s="67"/>
      <c r="U61" s="67"/>
      <c r="V61" s="67"/>
      <c r="W61" s="67"/>
      <c r="X61" s="67"/>
      <c r="Y61" s="67"/>
      <c r="Z61" s="67"/>
      <c r="AA61" s="67"/>
      <c r="AB61" s="67"/>
      <c r="AC61" s="67"/>
      <c r="AD61" s="67"/>
      <c r="AE61" s="67"/>
      <c r="AF61" s="67"/>
      <c r="AG61" s="67"/>
      <c r="AH61" s="67"/>
      <c r="AI61" s="67"/>
      <c r="AJ61" s="67"/>
      <c r="AK61" s="67"/>
      <c r="AL61" s="67"/>
    </row>
    <row r="62" spans="1:38" s="110" customFormat="1" ht="38.25" customHeight="1" x14ac:dyDescent="0.25">
      <c r="A62" s="103">
        <v>6</v>
      </c>
      <c r="B62" s="104" t="s">
        <v>132</v>
      </c>
      <c r="C62" s="21"/>
      <c r="D62" s="22"/>
      <c r="E62" s="26"/>
      <c r="F62" s="397"/>
      <c r="G62" s="398"/>
      <c r="H62" s="24"/>
      <c r="I62" s="24"/>
      <c r="J62" s="143"/>
      <c r="K62" s="90"/>
      <c r="L62" s="90"/>
      <c r="M62" s="90"/>
      <c r="N62" s="90"/>
      <c r="O62" s="108"/>
      <c r="P62" s="108"/>
      <c r="Q62" s="108"/>
      <c r="R62" s="108"/>
      <c r="S62" s="108"/>
      <c r="T62" s="108"/>
      <c r="U62" s="108"/>
      <c r="V62" s="108"/>
      <c r="W62" s="108"/>
      <c r="X62" s="108"/>
      <c r="Y62" s="108"/>
      <c r="Z62" s="108"/>
      <c r="AA62" s="108"/>
      <c r="AB62" s="108"/>
      <c r="AC62" s="108"/>
      <c r="AD62" s="108"/>
      <c r="AE62" s="108"/>
      <c r="AF62" s="108"/>
      <c r="AG62" s="108"/>
      <c r="AH62" s="108"/>
      <c r="AI62" s="108"/>
      <c r="AJ62" s="108"/>
    </row>
    <row r="63" spans="1:38" s="110" customFormat="1" ht="26.25" customHeight="1" x14ac:dyDescent="0.25">
      <c r="A63" s="103">
        <v>7</v>
      </c>
      <c r="B63" s="104" t="s">
        <v>133</v>
      </c>
      <c r="C63" s="21"/>
      <c r="D63" s="22"/>
      <c r="E63" s="26"/>
      <c r="F63" s="397"/>
      <c r="G63" s="398"/>
      <c r="H63" s="24"/>
      <c r="I63" s="24"/>
      <c r="J63" s="143"/>
      <c r="K63" s="90"/>
      <c r="L63" s="90"/>
      <c r="M63" s="90"/>
      <c r="N63" s="90"/>
      <c r="O63" s="108"/>
      <c r="P63" s="108"/>
      <c r="Q63" s="108"/>
      <c r="R63" s="108"/>
      <c r="S63" s="108"/>
      <c r="T63" s="108"/>
      <c r="U63" s="108"/>
      <c r="V63" s="108"/>
      <c r="W63" s="108"/>
      <c r="X63" s="108"/>
      <c r="Y63" s="108"/>
      <c r="Z63" s="108"/>
      <c r="AA63" s="108"/>
      <c r="AB63" s="108"/>
      <c r="AC63" s="108"/>
      <c r="AD63" s="108"/>
      <c r="AE63" s="108"/>
      <c r="AF63" s="108"/>
      <c r="AG63" s="108"/>
      <c r="AH63" s="108"/>
      <c r="AI63" s="108"/>
      <c r="AJ63" s="108"/>
    </row>
    <row r="64" spans="1:38" s="110" customFormat="1" ht="19.5" customHeight="1" thickBot="1" x14ac:dyDescent="0.3">
      <c r="A64" s="103">
        <v>8</v>
      </c>
      <c r="B64" s="104" t="s">
        <v>134</v>
      </c>
      <c r="C64" s="23"/>
      <c r="D64" s="20"/>
      <c r="E64" s="27"/>
      <c r="F64" s="435"/>
      <c r="G64" s="436"/>
      <c r="H64" s="25"/>
      <c r="I64" s="25"/>
      <c r="J64" s="143"/>
      <c r="K64" s="90"/>
      <c r="L64" s="90"/>
      <c r="M64" s="90"/>
      <c r="N64" s="90"/>
      <c r="O64" s="108"/>
      <c r="P64" s="108"/>
      <c r="Q64" s="108"/>
      <c r="R64" s="108"/>
      <c r="S64" s="108"/>
      <c r="T64" s="108"/>
      <c r="U64" s="108"/>
      <c r="V64" s="108"/>
      <c r="W64" s="108"/>
      <c r="X64" s="108"/>
      <c r="Y64" s="108"/>
      <c r="Z64" s="108"/>
      <c r="AA64" s="108"/>
      <c r="AB64" s="108"/>
      <c r="AC64" s="108"/>
      <c r="AD64" s="108"/>
      <c r="AE64" s="108"/>
      <c r="AF64" s="108"/>
      <c r="AG64" s="108"/>
      <c r="AH64" s="108"/>
      <c r="AI64" s="108"/>
      <c r="AJ64" s="108"/>
    </row>
    <row r="65" spans="1:47" s="110" customFormat="1" ht="24.75" customHeight="1" thickBot="1" x14ac:dyDescent="0.3">
      <c r="A65" s="80"/>
      <c r="B65" s="80"/>
      <c r="C65" s="106" t="s">
        <v>135</v>
      </c>
      <c r="D65" s="55">
        <f>SUM(D46:D64)</f>
        <v>0</v>
      </c>
      <c r="E65" s="373"/>
      <c r="F65" s="373"/>
      <c r="G65" s="373"/>
      <c r="H65" s="54">
        <f>SUM(H46:H64)</f>
        <v>0</v>
      </c>
      <c r="I65" s="54">
        <f>SUM(I46:I64)</f>
        <v>0</v>
      </c>
      <c r="J65" s="143"/>
      <c r="K65" s="90"/>
      <c r="L65" s="90"/>
      <c r="M65" s="90"/>
      <c r="N65" s="90"/>
      <c r="O65" s="108"/>
      <c r="P65" s="108"/>
      <c r="Q65" s="108"/>
      <c r="R65" s="108"/>
      <c r="S65" s="108"/>
      <c r="T65" s="108"/>
      <c r="U65" s="108"/>
      <c r="V65" s="108"/>
      <c r="W65" s="108"/>
      <c r="X65" s="108"/>
      <c r="Y65" s="108"/>
      <c r="Z65" s="108"/>
      <c r="AA65" s="108"/>
      <c r="AB65" s="108"/>
      <c r="AC65" s="108"/>
      <c r="AD65" s="108"/>
      <c r="AE65" s="108"/>
      <c r="AF65" s="108"/>
      <c r="AG65" s="108"/>
      <c r="AH65" s="108"/>
      <c r="AI65" s="108"/>
      <c r="AJ65" s="108"/>
    </row>
    <row r="66" spans="1:47" s="110" customFormat="1" ht="23.4" thickBot="1" x14ac:dyDescent="0.3">
      <c r="A66" s="83"/>
      <c r="B66" s="83"/>
      <c r="C66" s="107" t="s">
        <v>136</v>
      </c>
      <c r="D66" s="59" t="e">
        <f>D65/$C$6</f>
        <v>#DIV/0!</v>
      </c>
      <c r="E66" s="374"/>
      <c r="F66" s="374"/>
      <c r="G66" s="374"/>
      <c r="H66" s="60" t="e">
        <f>H65/$C$6</f>
        <v>#DIV/0!</v>
      </c>
      <c r="I66" s="60" t="e">
        <f>I65/$C$6</f>
        <v>#DIV/0!</v>
      </c>
      <c r="J66" s="82"/>
      <c r="K66" s="144"/>
      <c r="L66" s="83"/>
      <c r="M66" s="83"/>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row>
    <row r="67" spans="1:47" ht="23.25" customHeight="1" x14ac:dyDescent="0.25">
      <c r="A67" s="83"/>
      <c r="B67" s="83"/>
      <c r="C67" s="82"/>
      <c r="D67" s="82"/>
      <c r="E67" s="82"/>
      <c r="F67" s="82"/>
    </row>
    <row r="68" spans="1:47" ht="39.450000000000003" customHeight="1" x14ac:dyDescent="0.25">
      <c r="A68" s="144" t="s">
        <v>138</v>
      </c>
      <c r="B68" s="144"/>
      <c r="C68" s="144"/>
      <c r="D68" s="144"/>
      <c r="E68" s="144"/>
      <c r="F68" s="144"/>
    </row>
    <row r="69" spans="1:47" ht="24.75" customHeight="1" x14ac:dyDescent="0.25">
      <c r="A69" s="145"/>
      <c r="B69" s="145"/>
      <c r="C69" s="145"/>
      <c r="D69" s="145"/>
      <c r="E69" s="145"/>
      <c r="F69" s="145"/>
    </row>
    <row r="70" spans="1:47" ht="27" customHeight="1" x14ac:dyDescent="0.25">
      <c r="A70" s="429" t="s">
        <v>139</v>
      </c>
      <c r="B70" s="430"/>
      <c r="C70" s="212" t="s">
        <v>185</v>
      </c>
      <c r="D70" s="212" t="s">
        <v>141</v>
      </c>
      <c r="E70" s="293" t="s">
        <v>142</v>
      </c>
      <c r="F70" s="294"/>
      <c r="G70" s="297" t="s">
        <v>143</v>
      </c>
      <c r="H70" s="297"/>
      <c r="I70" s="297"/>
      <c r="J70" s="297"/>
      <c r="K70" s="297"/>
      <c r="L70" s="297"/>
      <c r="M70" s="297"/>
      <c r="N70" s="294"/>
      <c r="O70" s="293" t="s">
        <v>144</v>
      </c>
      <c r="P70" s="297"/>
      <c r="Q70" s="297"/>
      <c r="R70" s="294"/>
      <c r="S70" s="299" t="s">
        <v>145</v>
      </c>
      <c r="T70" s="212" t="s">
        <v>146</v>
      </c>
    </row>
    <row r="71" spans="1:47" ht="27" customHeight="1" x14ac:dyDescent="0.25">
      <c r="A71" s="431"/>
      <c r="B71" s="432"/>
      <c r="C71" s="418"/>
      <c r="D71" s="292"/>
      <c r="E71" s="295"/>
      <c r="F71" s="296"/>
      <c r="G71" s="298"/>
      <c r="H71" s="298"/>
      <c r="I71" s="298"/>
      <c r="J71" s="298"/>
      <c r="K71" s="298"/>
      <c r="L71" s="298"/>
      <c r="M71" s="298"/>
      <c r="N71" s="296"/>
      <c r="O71" s="295"/>
      <c r="P71" s="298"/>
      <c r="Q71" s="298"/>
      <c r="R71" s="296"/>
      <c r="S71" s="300"/>
      <c r="T71" s="292"/>
    </row>
    <row r="72" spans="1:47" ht="27" customHeight="1" x14ac:dyDescent="0.25">
      <c r="A72" s="433"/>
      <c r="B72" s="434"/>
      <c r="C72" s="418"/>
      <c r="D72" s="322" t="s">
        <v>147</v>
      </c>
      <c r="E72" s="323"/>
      <c r="F72" s="324"/>
      <c r="G72" s="322" t="s">
        <v>148</v>
      </c>
      <c r="H72" s="323"/>
      <c r="I72" s="323"/>
      <c r="J72" s="323"/>
      <c r="K72" s="323"/>
      <c r="L72" s="323"/>
      <c r="M72" s="323"/>
      <c r="N72" s="324"/>
      <c r="O72" s="322" t="s">
        <v>149</v>
      </c>
      <c r="P72" s="323"/>
      <c r="Q72" s="323"/>
      <c r="R72" s="324"/>
      <c r="S72" s="300"/>
      <c r="T72" s="212" t="s">
        <v>150</v>
      </c>
    </row>
    <row r="73" spans="1:47" ht="27" customHeight="1" x14ac:dyDescent="0.25">
      <c r="A73" s="112" t="s">
        <v>98</v>
      </c>
      <c r="B73" s="113"/>
      <c r="C73" s="292"/>
      <c r="D73" s="114" t="s">
        <v>151</v>
      </c>
      <c r="E73" s="114" t="s">
        <v>204</v>
      </c>
      <c r="F73" s="114" t="s">
        <v>153</v>
      </c>
      <c r="G73" s="114" t="s">
        <v>154</v>
      </c>
      <c r="H73" s="114" t="s">
        <v>155</v>
      </c>
      <c r="I73" s="114" t="s">
        <v>156</v>
      </c>
      <c r="J73" s="114" t="s">
        <v>157</v>
      </c>
      <c r="K73" s="114" t="s">
        <v>158</v>
      </c>
      <c r="L73" s="322" t="s">
        <v>159</v>
      </c>
      <c r="M73" s="324"/>
      <c r="N73" s="114" t="s">
        <v>160</v>
      </c>
      <c r="O73" s="114" t="s">
        <v>161</v>
      </c>
      <c r="P73" s="114" t="s">
        <v>162</v>
      </c>
      <c r="Q73" s="114" t="s">
        <v>163</v>
      </c>
      <c r="R73" s="114" t="s">
        <v>164</v>
      </c>
      <c r="S73" s="301"/>
      <c r="T73" s="292"/>
    </row>
    <row r="74" spans="1:47" ht="27" customHeight="1" x14ac:dyDescent="0.25">
      <c r="A74" s="115">
        <v>0.1</v>
      </c>
      <c r="B74" s="104" t="s">
        <v>116</v>
      </c>
      <c r="C74" s="353"/>
      <c r="D74" s="354"/>
      <c r="E74" s="354"/>
      <c r="F74" s="354"/>
      <c r="G74" s="354"/>
      <c r="H74" s="354"/>
      <c r="I74" s="354"/>
      <c r="J74" s="354"/>
      <c r="K74" s="354"/>
      <c r="L74" s="354"/>
      <c r="M74" s="354"/>
      <c r="N74" s="355"/>
      <c r="O74" s="39"/>
      <c r="P74" s="39"/>
      <c r="Q74" s="39"/>
      <c r="R74" s="39"/>
      <c r="S74" s="44">
        <f>SUM(C74:R74)</f>
        <v>0</v>
      </c>
      <c r="T74" s="45"/>
    </row>
    <row r="75" spans="1:47" ht="27" customHeight="1" x14ac:dyDescent="0.25">
      <c r="A75" s="103">
        <v>0.2</v>
      </c>
      <c r="B75" s="104" t="s">
        <v>117</v>
      </c>
      <c r="C75" s="306"/>
      <c r="D75" s="307"/>
      <c r="E75" s="307"/>
      <c r="F75" s="307"/>
      <c r="G75" s="307"/>
      <c r="H75" s="307"/>
      <c r="I75" s="307"/>
      <c r="J75" s="307"/>
      <c r="K75" s="307"/>
      <c r="L75" s="307"/>
      <c r="M75" s="307"/>
      <c r="N75" s="308"/>
      <c r="O75" s="39"/>
      <c r="P75" s="39"/>
      <c r="Q75" s="39"/>
      <c r="R75" s="39"/>
      <c r="S75" s="44">
        <f t="shared" ref="S75:S92" si="3">SUM(C75:R75)</f>
        <v>0</v>
      </c>
      <c r="T75" s="36"/>
    </row>
    <row r="76" spans="1:47" ht="27" customHeight="1" x14ac:dyDescent="0.25">
      <c r="A76" s="103">
        <v>0.3</v>
      </c>
      <c r="B76" s="104" t="s">
        <v>118</v>
      </c>
      <c r="C76" s="36"/>
      <c r="D76" s="36"/>
      <c r="E76" s="37"/>
      <c r="F76" s="38"/>
      <c r="G76" s="38"/>
      <c r="H76" s="39"/>
      <c r="I76" s="39"/>
      <c r="J76" s="39"/>
      <c r="K76" s="39"/>
      <c r="L76" s="353"/>
      <c r="M76" s="354"/>
      <c r="N76" s="355"/>
      <c r="O76" s="39"/>
      <c r="P76" s="39"/>
      <c r="Q76" s="39"/>
      <c r="R76" s="39"/>
      <c r="S76" s="44">
        <f t="shared" si="3"/>
        <v>0</v>
      </c>
      <c r="T76" s="36"/>
    </row>
    <row r="77" spans="1:47" ht="27" customHeight="1" x14ac:dyDescent="0.25">
      <c r="A77" s="103">
        <v>0.4</v>
      </c>
      <c r="B77" s="104" t="s">
        <v>119</v>
      </c>
      <c r="C77" s="36"/>
      <c r="D77" s="36"/>
      <c r="E77" s="37"/>
      <c r="F77" s="38"/>
      <c r="G77" s="40"/>
      <c r="H77" s="39"/>
      <c r="I77" s="39"/>
      <c r="J77" s="39"/>
      <c r="K77" s="39"/>
      <c r="L77" s="303"/>
      <c r="M77" s="304"/>
      <c r="N77" s="305"/>
      <c r="O77" s="39"/>
      <c r="P77" s="39"/>
      <c r="Q77" s="39"/>
      <c r="R77" s="39"/>
      <c r="S77" s="44">
        <f t="shared" si="3"/>
        <v>0</v>
      </c>
      <c r="T77" s="39"/>
    </row>
    <row r="78" spans="1:47" ht="27" customHeight="1" x14ac:dyDescent="0.25">
      <c r="A78" s="103">
        <v>0.5</v>
      </c>
      <c r="B78" s="104" t="s">
        <v>165</v>
      </c>
      <c r="C78" s="36"/>
      <c r="D78" s="36"/>
      <c r="E78" s="37"/>
      <c r="F78" s="38"/>
      <c r="G78" s="40"/>
      <c r="H78" s="39"/>
      <c r="I78" s="39"/>
      <c r="J78" s="39"/>
      <c r="K78" s="39"/>
      <c r="L78" s="303"/>
      <c r="M78" s="304"/>
      <c r="N78" s="305"/>
      <c r="O78" s="39"/>
      <c r="P78" s="39"/>
      <c r="Q78" s="39"/>
      <c r="R78" s="39"/>
      <c r="S78" s="44">
        <f t="shared" si="3"/>
        <v>0</v>
      </c>
      <c r="T78" s="39"/>
    </row>
    <row r="79" spans="1:47" ht="27" customHeight="1" x14ac:dyDescent="0.25">
      <c r="A79" s="103">
        <v>1</v>
      </c>
      <c r="B79" s="104" t="s">
        <v>120</v>
      </c>
      <c r="C79" s="36"/>
      <c r="D79" s="36"/>
      <c r="E79" s="41"/>
      <c r="F79" s="36"/>
      <c r="G79" s="39"/>
      <c r="H79" s="39"/>
      <c r="I79" s="39"/>
      <c r="J79" s="39"/>
      <c r="K79" s="39"/>
      <c r="L79" s="303"/>
      <c r="M79" s="304"/>
      <c r="N79" s="305"/>
      <c r="O79" s="39"/>
      <c r="P79" s="39"/>
      <c r="Q79" s="39"/>
      <c r="R79" s="39"/>
      <c r="S79" s="44">
        <f t="shared" si="3"/>
        <v>0</v>
      </c>
      <c r="T79" s="39"/>
    </row>
    <row r="80" spans="1:47" ht="27" customHeight="1" x14ac:dyDescent="0.25">
      <c r="A80" s="103">
        <v>2.1</v>
      </c>
      <c r="B80" s="104" t="s">
        <v>121</v>
      </c>
      <c r="C80" s="36"/>
      <c r="D80" s="36"/>
      <c r="E80" s="36"/>
      <c r="F80" s="36"/>
      <c r="G80" s="36"/>
      <c r="H80" s="39"/>
      <c r="I80" s="39"/>
      <c r="J80" s="39"/>
      <c r="K80" s="39"/>
      <c r="L80" s="303"/>
      <c r="M80" s="304"/>
      <c r="N80" s="305"/>
      <c r="O80" s="39"/>
      <c r="P80" s="39"/>
      <c r="Q80" s="39"/>
      <c r="R80" s="39"/>
      <c r="S80" s="44">
        <f t="shared" si="3"/>
        <v>0</v>
      </c>
      <c r="T80" s="36"/>
    </row>
    <row r="81" spans="1:21" ht="27" customHeight="1" x14ac:dyDescent="0.25">
      <c r="A81" s="103">
        <v>2.2000000000000002</v>
      </c>
      <c r="B81" s="104" t="s">
        <v>122</v>
      </c>
      <c r="C81" s="36"/>
      <c r="D81" s="36"/>
      <c r="E81" s="41"/>
      <c r="F81" s="36"/>
      <c r="G81" s="36"/>
      <c r="H81" s="39"/>
      <c r="I81" s="39"/>
      <c r="J81" s="39"/>
      <c r="K81" s="39"/>
      <c r="L81" s="303"/>
      <c r="M81" s="304"/>
      <c r="N81" s="305"/>
      <c r="O81" s="39"/>
      <c r="P81" s="39"/>
      <c r="Q81" s="39"/>
      <c r="R81" s="39"/>
      <c r="S81" s="44">
        <f t="shared" si="3"/>
        <v>0</v>
      </c>
      <c r="T81" s="36"/>
    </row>
    <row r="82" spans="1:21" ht="27" customHeight="1" x14ac:dyDescent="0.25">
      <c r="A82" s="103">
        <v>2.2999999999999998</v>
      </c>
      <c r="B82" s="104" t="s">
        <v>123</v>
      </c>
      <c r="C82" s="36"/>
      <c r="D82" s="36"/>
      <c r="E82" s="41"/>
      <c r="F82" s="36"/>
      <c r="G82" s="36"/>
      <c r="H82" s="39"/>
      <c r="I82" s="39"/>
      <c r="J82" s="39"/>
      <c r="K82" s="39"/>
      <c r="L82" s="303"/>
      <c r="M82" s="304"/>
      <c r="N82" s="305"/>
      <c r="O82" s="39"/>
      <c r="P82" s="39"/>
      <c r="Q82" s="39"/>
      <c r="R82" s="39"/>
      <c r="S82" s="44">
        <f t="shared" si="3"/>
        <v>0</v>
      </c>
      <c r="T82" s="36"/>
    </row>
    <row r="83" spans="1:21" ht="27" customHeight="1" x14ac:dyDescent="0.25">
      <c r="A83" s="103">
        <v>2.4</v>
      </c>
      <c r="B83" s="104" t="s">
        <v>124</v>
      </c>
      <c r="C83" s="36"/>
      <c r="D83" s="36"/>
      <c r="E83" s="41"/>
      <c r="F83" s="36"/>
      <c r="G83" s="36"/>
      <c r="H83" s="39"/>
      <c r="I83" s="39"/>
      <c r="J83" s="39"/>
      <c r="K83" s="39"/>
      <c r="L83" s="303"/>
      <c r="M83" s="304"/>
      <c r="N83" s="305"/>
      <c r="O83" s="39"/>
      <c r="P83" s="39"/>
      <c r="Q83" s="39"/>
      <c r="R83" s="39"/>
      <c r="S83" s="44">
        <f t="shared" si="3"/>
        <v>0</v>
      </c>
      <c r="T83" s="36"/>
    </row>
    <row r="84" spans="1:21" ht="27" customHeight="1" x14ac:dyDescent="0.25">
      <c r="A84" s="103">
        <v>2.5</v>
      </c>
      <c r="B84" s="104" t="s">
        <v>125</v>
      </c>
      <c r="C84" s="36"/>
      <c r="D84" s="36"/>
      <c r="E84" s="41"/>
      <c r="F84" s="36"/>
      <c r="G84" s="36"/>
      <c r="H84" s="39"/>
      <c r="I84" s="39"/>
      <c r="J84" s="39"/>
      <c r="K84" s="39"/>
      <c r="L84" s="303"/>
      <c r="M84" s="304"/>
      <c r="N84" s="305"/>
      <c r="O84" s="39"/>
      <c r="P84" s="39"/>
      <c r="Q84" s="39"/>
      <c r="R84" s="39"/>
      <c r="S84" s="44">
        <f t="shared" si="3"/>
        <v>0</v>
      </c>
      <c r="T84" s="36"/>
    </row>
    <row r="85" spans="1:21" ht="27" customHeight="1" x14ac:dyDescent="0.25">
      <c r="A85" s="103">
        <v>2.6</v>
      </c>
      <c r="B85" s="104" t="s">
        <v>126</v>
      </c>
      <c r="C85" s="36"/>
      <c r="D85" s="36"/>
      <c r="E85" s="41"/>
      <c r="F85" s="36"/>
      <c r="G85" s="36"/>
      <c r="H85" s="39"/>
      <c r="I85" s="39"/>
      <c r="J85" s="39"/>
      <c r="K85" s="39"/>
      <c r="L85" s="303"/>
      <c r="M85" s="304"/>
      <c r="N85" s="305"/>
      <c r="O85" s="39"/>
      <c r="P85" s="39"/>
      <c r="Q85" s="39"/>
      <c r="R85" s="39"/>
      <c r="S85" s="44">
        <f t="shared" si="3"/>
        <v>0</v>
      </c>
      <c r="T85" s="36"/>
    </row>
    <row r="86" spans="1:21" ht="27" customHeight="1" x14ac:dyDescent="0.25">
      <c r="A86" s="103">
        <v>2.7</v>
      </c>
      <c r="B86" s="104" t="s">
        <v>127</v>
      </c>
      <c r="C86" s="36"/>
      <c r="D86" s="36"/>
      <c r="E86" s="41"/>
      <c r="F86" s="36"/>
      <c r="G86" s="36"/>
      <c r="H86" s="39"/>
      <c r="I86" s="39"/>
      <c r="J86" s="39"/>
      <c r="K86" s="39"/>
      <c r="L86" s="303"/>
      <c r="M86" s="304"/>
      <c r="N86" s="305"/>
      <c r="O86" s="39"/>
      <c r="P86" s="39"/>
      <c r="Q86" s="39"/>
      <c r="R86" s="39"/>
      <c r="S86" s="44">
        <f t="shared" si="3"/>
        <v>0</v>
      </c>
      <c r="T86" s="36"/>
    </row>
    <row r="87" spans="1:21" ht="27" customHeight="1" x14ac:dyDescent="0.25">
      <c r="A87" s="103">
        <v>2.8</v>
      </c>
      <c r="B87" s="104" t="s">
        <v>128</v>
      </c>
      <c r="C87" s="36"/>
      <c r="D87" s="36"/>
      <c r="E87" s="41"/>
      <c r="F87" s="36"/>
      <c r="G87" s="36"/>
      <c r="H87" s="39"/>
      <c r="I87" s="39"/>
      <c r="J87" s="39"/>
      <c r="K87" s="39"/>
      <c r="L87" s="303"/>
      <c r="M87" s="304"/>
      <c r="N87" s="305"/>
      <c r="O87" s="39"/>
      <c r="P87" s="39"/>
      <c r="Q87" s="39"/>
      <c r="R87" s="39"/>
      <c r="S87" s="44">
        <f t="shared" si="3"/>
        <v>0</v>
      </c>
      <c r="T87" s="36"/>
    </row>
    <row r="88" spans="1:21" ht="27" customHeight="1" x14ac:dyDescent="0.25">
      <c r="A88" s="103">
        <v>3</v>
      </c>
      <c r="B88" s="104" t="s">
        <v>129</v>
      </c>
      <c r="C88" s="36"/>
      <c r="D88" s="36"/>
      <c r="E88" s="41"/>
      <c r="F88" s="36"/>
      <c r="G88" s="36"/>
      <c r="H88" s="39"/>
      <c r="I88" s="39"/>
      <c r="J88" s="39"/>
      <c r="K88" s="39"/>
      <c r="L88" s="303"/>
      <c r="M88" s="304"/>
      <c r="N88" s="305"/>
      <c r="O88" s="39"/>
      <c r="P88" s="39"/>
      <c r="Q88" s="39"/>
      <c r="R88" s="39"/>
      <c r="S88" s="44">
        <f t="shared" si="3"/>
        <v>0</v>
      </c>
      <c r="T88" s="36"/>
    </row>
    <row r="89" spans="1:21" ht="27" customHeight="1" x14ac:dyDescent="0.25">
      <c r="A89" s="103">
        <v>4</v>
      </c>
      <c r="B89" s="104" t="s">
        <v>166</v>
      </c>
      <c r="C89" s="38"/>
      <c r="D89" s="38"/>
      <c r="E89" s="37"/>
      <c r="F89" s="38"/>
      <c r="G89" s="38"/>
      <c r="H89" s="39"/>
      <c r="I89" s="39"/>
      <c r="J89" s="39"/>
      <c r="K89" s="39"/>
      <c r="L89" s="306"/>
      <c r="M89" s="307"/>
      <c r="N89" s="308"/>
      <c r="O89" s="40"/>
      <c r="P89" s="40"/>
      <c r="Q89" s="40"/>
      <c r="R89" s="40"/>
      <c r="S89" s="44">
        <f t="shared" si="3"/>
        <v>0</v>
      </c>
      <c r="T89" s="38"/>
    </row>
    <row r="90" spans="1:21" ht="27" customHeight="1" x14ac:dyDescent="0.25">
      <c r="A90" s="103">
        <v>5</v>
      </c>
      <c r="B90" s="104" t="s">
        <v>131</v>
      </c>
      <c r="C90" s="38"/>
      <c r="D90" s="38"/>
      <c r="E90" s="37"/>
      <c r="F90" s="38"/>
      <c r="G90" s="38"/>
      <c r="H90" s="39"/>
      <c r="I90" s="39"/>
      <c r="J90" s="39"/>
      <c r="K90" s="39"/>
      <c r="L90" s="36" t="s">
        <v>167</v>
      </c>
      <c r="M90" s="36" t="s">
        <v>168</v>
      </c>
      <c r="N90" s="42"/>
      <c r="O90" s="40"/>
      <c r="P90" s="40"/>
      <c r="Q90" s="40"/>
      <c r="R90" s="40"/>
      <c r="S90" s="44">
        <f>SUM(C90:R90)</f>
        <v>0</v>
      </c>
      <c r="T90" s="38"/>
    </row>
    <row r="91" spans="1:21" ht="27" customHeight="1" x14ac:dyDescent="0.25">
      <c r="A91" s="103">
        <v>6</v>
      </c>
      <c r="B91" s="104" t="s">
        <v>132</v>
      </c>
      <c r="C91" s="38"/>
      <c r="D91" s="38"/>
      <c r="E91" s="37"/>
      <c r="F91" s="38"/>
      <c r="G91" s="36"/>
      <c r="H91" s="39"/>
      <c r="I91" s="39"/>
      <c r="J91" s="39"/>
      <c r="K91" s="39"/>
      <c r="L91" s="353"/>
      <c r="M91" s="354"/>
      <c r="N91" s="355"/>
      <c r="O91" s="39"/>
      <c r="P91" s="39"/>
      <c r="Q91" s="39"/>
      <c r="R91" s="39"/>
      <c r="S91" s="44">
        <f t="shared" si="3"/>
        <v>0</v>
      </c>
      <c r="T91" s="36"/>
    </row>
    <row r="92" spans="1:21" ht="27" customHeight="1" x14ac:dyDescent="0.25">
      <c r="A92" s="103">
        <v>7</v>
      </c>
      <c r="B92" s="104" t="s">
        <v>133</v>
      </c>
      <c r="C92" s="38"/>
      <c r="D92" s="38"/>
      <c r="E92" s="37"/>
      <c r="F92" s="38"/>
      <c r="G92" s="36"/>
      <c r="H92" s="39"/>
      <c r="I92" s="39"/>
      <c r="J92" s="39"/>
      <c r="K92" s="39"/>
      <c r="L92" s="303"/>
      <c r="M92" s="304"/>
      <c r="N92" s="305"/>
      <c r="O92" s="39"/>
      <c r="P92" s="39"/>
      <c r="Q92" s="39"/>
      <c r="R92" s="39"/>
      <c r="S92" s="44">
        <f t="shared" si="3"/>
        <v>0</v>
      </c>
      <c r="T92" s="36"/>
    </row>
    <row r="93" spans="1:21" ht="24.75" customHeight="1" x14ac:dyDescent="0.25">
      <c r="A93" s="103">
        <v>8</v>
      </c>
      <c r="B93" s="104" t="s">
        <v>134</v>
      </c>
      <c r="C93" s="38"/>
      <c r="D93" s="38"/>
      <c r="E93" s="37"/>
      <c r="F93" s="38"/>
      <c r="G93" s="36"/>
      <c r="H93" s="39"/>
      <c r="I93" s="39"/>
      <c r="J93" s="39"/>
      <c r="K93" s="39"/>
      <c r="L93" s="306"/>
      <c r="M93" s="307"/>
      <c r="N93" s="308"/>
      <c r="O93" s="39"/>
      <c r="P93" s="39"/>
      <c r="Q93" s="39"/>
      <c r="R93" s="39"/>
      <c r="S93" s="44">
        <f>SUM(C93:R93)</f>
        <v>0</v>
      </c>
      <c r="T93" s="36"/>
    </row>
    <row r="94" spans="1:21" ht="18" customHeight="1" x14ac:dyDescent="0.25">
      <c r="A94" s="227" t="s">
        <v>170</v>
      </c>
      <c r="B94" s="228"/>
      <c r="C94" s="43">
        <f>SUM(C76:C93)</f>
        <v>0</v>
      </c>
      <c r="D94" s="43">
        <f t="shared" ref="D94:K94" si="4">SUM(D76:D93)</f>
        <v>0</v>
      </c>
      <c r="E94" s="161">
        <f t="shared" si="4"/>
        <v>0</v>
      </c>
      <c r="F94" s="43">
        <f t="shared" si="4"/>
        <v>0</v>
      </c>
      <c r="G94" s="43">
        <f t="shared" si="4"/>
        <v>0</v>
      </c>
      <c r="H94" s="43">
        <f t="shared" si="4"/>
        <v>0</v>
      </c>
      <c r="I94" s="43">
        <f t="shared" si="4"/>
        <v>0</v>
      </c>
      <c r="J94" s="43">
        <f t="shared" si="4"/>
        <v>0</v>
      </c>
      <c r="K94" s="43">
        <f t="shared" si="4"/>
        <v>0</v>
      </c>
      <c r="L94" s="419" t="e">
        <f>L90+M90</f>
        <v>#VALUE!</v>
      </c>
      <c r="M94" s="420"/>
      <c r="N94" s="43">
        <f>N90</f>
        <v>0</v>
      </c>
      <c r="O94" s="43">
        <f>SUM(O74:O93)</f>
        <v>0</v>
      </c>
      <c r="P94" s="43">
        <f t="shared" ref="P94:T94" si="5">SUM(P74:P93)</f>
        <v>0</v>
      </c>
      <c r="Q94" s="43">
        <f t="shared" si="5"/>
        <v>0</v>
      </c>
      <c r="R94" s="43">
        <f t="shared" si="5"/>
        <v>0</v>
      </c>
      <c r="S94" s="43">
        <f t="shared" si="5"/>
        <v>0</v>
      </c>
      <c r="T94" s="43">
        <f t="shared" si="5"/>
        <v>0</v>
      </c>
    </row>
    <row r="95" spans="1:21" ht="18" customHeight="1" x14ac:dyDescent="0.25">
      <c r="A95" s="227" t="s">
        <v>171</v>
      </c>
      <c r="B95" s="228"/>
      <c r="C95" s="46" t="e">
        <f t="shared" ref="C95:K95" si="6">C94/$C$6</f>
        <v>#DIV/0!</v>
      </c>
      <c r="D95" s="46" t="e">
        <f t="shared" si="6"/>
        <v>#DIV/0!</v>
      </c>
      <c r="E95" s="46" t="e">
        <f t="shared" si="6"/>
        <v>#DIV/0!</v>
      </c>
      <c r="F95" s="46" t="e">
        <f t="shared" si="6"/>
        <v>#DIV/0!</v>
      </c>
      <c r="G95" s="46" t="e">
        <f t="shared" si="6"/>
        <v>#DIV/0!</v>
      </c>
      <c r="H95" s="46" t="e">
        <f t="shared" si="6"/>
        <v>#DIV/0!</v>
      </c>
      <c r="I95" s="46" t="e">
        <f t="shared" si="6"/>
        <v>#DIV/0!</v>
      </c>
      <c r="J95" s="46" t="e">
        <f t="shared" si="6"/>
        <v>#DIV/0!</v>
      </c>
      <c r="K95" s="46" t="e">
        <f t="shared" si="6"/>
        <v>#DIV/0!</v>
      </c>
      <c r="L95" s="421" t="e">
        <f>L94/$C$6</f>
        <v>#VALUE!</v>
      </c>
      <c r="M95" s="422"/>
      <c r="N95" s="46" t="e">
        <f t="shared" ref="N95:T95" si="7">N94/$C$6</f>
        <v>#DIV/0!</v>
      </c>
      <c r="O95" s="47" t="e">
        <f t="shared" si="7"/>
        <v>#DIV/0!</v>
      </c>
      <c r="P95" s="47" t="e">
        <f t="shared" si="7"/>
        <v>#DIV/0!</v>
      </c>
      <c r="Q95" s="47" t="e">
        <f t="shared" si="7"/>
        <v>#DIV/0!</v>
      </c>
      <c r="R95" s="47" t="e">
        <f t="shared" si="7"/>
        <v>#DIV/0!</v>
      </c>
      <c r="S95" s="47" t="e">
        <f t="shared" si="7"/>
        <v>#DIV/0!</v>
      </c>
      <c r="T95" s="46" t="e">
        <f t="shared" si="7"/>
        <v>#DIV/0!</v>
      </c>
    </row>
    <row r="96" spans="1:21" x14ac:dyDescent="0.25">
      <c r="A96" s="152" t="s">
        <v>172</v>
      </c>
      <c r="B96" s="153"/>
      <c r="C96" s="153"/>
      <c r="D96" s="153"/>
      <c r="E96" s="153"/>
      <c r="F96" s="153"/>
      <c r="G96" s="153"/>
      <c r="H96" s="153"/>
      <c r="I96" s="153"/>
      <c r="J96" s="153"/>
      <c r="K96" s="153"/>
      <c r="L96" s="153"/>
      <c r="M96" s="153"/>
      <c r="N96" s="153"/>
      <c r="O96" s="153"/>
      <c r="P96" s="153"/>
      <c r="Q96" s="154"/>
      <c r="R96" s="154"/>
      <c r="S96" s="154"/>
      <c r="T96" s="154"/>
      <c r="U96" s="133"/>
    </row>
    <row r="97" spans="1:47" s="126" customFormat="1" ht="12.75" customHeight="1" x14ac:dyDescent="0.25">
      <c r="A97" s="329" t="s">
        <v>173</v>
      </c>
      <c r="B97" s="329"/>
      <c r="C97" s="329"/>
      <c r="D97" s="329"/>
      <c r="E97" s="329"/>
      <c r="F97" s="329"/>
      <c r="G97" s="329"/>
      <c r="H97" s="329"/>
      <c r="I97" s="329"/>
      <c r="J97" s="329"/>
      <c r="K97" s="329"/>
      <c r="L97" s="329"/>
      <c r="M97" s="329"/>
      <c r="N97" s="329"/>
      <c r="O97" s="329"/>
      <c r="P97" s="329"/>
      <c r="Q97" s="415"/>
      <c r="R97" s="416"/>
      <c r="S97" s="417"/>
      <c r="T97" s="119" t="s">
        <v>174</v>
      </c>
      <c r="U97" s="125"/>
      <c r="V97" s="125"/>
      <c r="W97" s="125"/>
      <c r="X97" s="125"/>
      <c r="Y97" s="125"/>
      <c r="Z97" s="125"/>
      <c r="AA97" s="125"/>
      <c r="AB97" s="125"/>
      <c r="AC97" s="125"/>
      <c r="AD97" s="125"/>
      <c r="AE97" s="125"/>
      <c r="AF97" s="125"/>
      <c r="AG97" s="125"/>
      <c r="AH97" s="125"/>
      <c r="AI97" s="125"/>
      <c r="AJ97" s="125"/>
      <c r="AK97" s="125"/>
      <c r="AL97" s="125"/>
      <c r="AM97" s="125"/>
      <c r="AN97" s="125"/>
      <c r="AO97" s="125"/>
      <c r="AP97" s="125"/>
      <c r="AQ97" s="125"/>
      <c r="AR97" s="125"/>
      <c r="AS97" s="125"/>
      <c r="AT97" s="125"/>
      <c r="AU97" s="125"/>
    </row>
    <row r="98" spans="1:47" ht="15.6" x14ac:dyDescent="0.25">
      <c r="A98" s="155" t="s">
        <v>175</v>
      </c>
      <c r="B98" s="155"/>
      <c r="C98" s="155"/>
      <c r="D98" s="155"/>
      <c r="E98" s="155"/>
      <c r="F98" s="155"/>
      <c r="G98" s="155"/>
      <c r="H98" s="155"/>
      <c r="I98" s="155"/>
      <c r="J98" s="155"/>
      <c r="K98" s="155"/>
      <c r="L98" s="155"/>
      <c r="M98" s="155"/>
      <c r="N98" s="155"/>
      <c r="O98" s="155"/>
      <c r="P98" s="155"/>
      <c r="Q98" s="336"/>
      <c r="R98" s="337"/>
      <c r="S98" s="338"/>
      <c r="T98" s="121" t="s">
        <v>176</v>
      </c>
    </row>
    <row r="99" spans="1:47" ht="23.25" customHeight="1" x14ac:dyDescent="0.25">
      <c r="A99" s="155"/>
      <c r="B99" s="155"/>
      <c r="C99" s="155"/>
      <c r="D99" s="155"/>
      <c r="E99" s="155"/>
      <c r="F99" s="155"/>
      <c r="G99" s="155"/>
      <c r="H99" s="155"/>
      <c r="I99" s="155"/>
      <c r="J99" s="155"/>
      <c r="K99" s="155"/>
      <c r="L99" s="155"/>
      <c r="M99" s="155"/>
      <c r="N99" s="155"/>
      <c r="O99" s="155"/>
      <c r="P99" s="155"/>
    </row>
    <row r="100" spans="1:47" ht="22.8" x14ac:dyDescent="0.25">
      <c r="A100" s="144" t="s">
        <v>178</v>
      </c>
      <c r="B100" s="144"/>
      <c r="C100" s="144"/>
      <c r="D100" s="144"/>
      <c r="E100" s="144"/>
      <c r="F100" s="144"/>
    </row>
    <row r="101" spans="1:47" ht="13.5" customHeight="1" x14ac:dyDescent="0.25">
      <c r="A101" s="145"/>
      <c r="B101" s="145"/>
      <c r="C101" s="145"/>
      <c r="D101" s="145"/>
      <c r="E101" s="145"/>
      <c r="F101" s="145"/>
    </row>
    <row r="102" spans="1:47" ht="25.5" customHeight="1" x14ac:dyDescent="0.25">
      <c r="A102" s="429" t="s">
        <v>179</v>
      </c>
      <c r="B102" s="430"/>
      <c r="C102" s="212" t="s">
        <v>185</v>
      </c>
      <c r="D102" s="212" t="s">
        <v>141</v>
      </c>
      <c r="E102" s="293" t="s">
        <v>142</v>
      </c>
      <c r="F102" s="294"/>
      <c r="G102" s="297" t="s">
        <v>143</v>
      </c>
      <c r="H102" s="297"/>
      <c r="I102" s="297"/>
      <c r="J102" s="297"/>
      <c r="K102" s="297"/>
      <c r="L102" s="297"/>
      <c r="M102" s="297"/>
      <c r="N102" s="294"/>
      <c r="O102" s="293" t="s">
        <v>144</v>
      </c>
      <c r="P102" s="297"/>
      <c r="Q102" s="297"/>
      <c r="R102" s="294"/>
      <c r="S102" s="299" t="s">
        <v>145</v>
      </c>
      <c r="T102" s="212" t="s">
        <v>146</v>
      </c>
    </row>
    <row r="103" spans="1:47" ht="29.7" customHeight="1" x14ac:dyDescent="0.25">
      <c r="A103" s="431"/>
      <c r="B103" s="432"/>
      <c r="C103" s="418"/>
      <c r="D103" s="292"/>
      <c r="E103" s="295"/>
      <c r="F103" s="296"/>
      <c r="G103" s="298"/>
      <c r="H103" s="298"/>
      <c r="I103" s="298"/>
      <c r="J103" s="298"/>
      <c r="K103" s="298"/>
      <c r="L103" s="298"/>
      <c r="M103" s="298"/>
      <c r="N103" s="296"/>
      <c r="O103" s="295"/>
      <c r="P103" s="298"/>
      <c r="Q103" s="298"/>
      <c r="R103" s="296"/>
      <c r="S103" s="300"/>
      <c r="T103" s="292"/>
    </row>
    <row r="104" spans="1:47" ht="29.25" customHeight="1" x14ac:dyDescent="0.25">
      <c r="A104" s="433"/>
      <c r="B104" s="434"/>
      <c r="C104" s="418"/>
      <c r="D104" s="322" t="s">
        <v>147</v>
      </c>
      <c r="E104" s="323"/>
      <c r="F104" s="324"/>
      <c r="G104" s="322" t="s">
        <v>148</v>
      </c>
      <c r="H104" s="323"/>
      <c r="I104" s="323"/>
      <c r="J104" s="323"/>
      <c r="K104" s="323"/>
      <c r="L104" s="323"/>
      <c r="M104" s="323"/>
      <c r="N104" s="324"/>
      <c r="O104" s="322" t="s">
        <v>149</v>
      </c>
      <c r="P104" s="323"/>
      <c r="Q104" s="323"/>
      <c r="R104" s="324"/>
      <c r="S104" s="300"/>
      <c r="T104" s="212" t="s">
        <v>150</v>
      </c>
    </row>
    <row r="105" spans="1:47" ht="33" customHeight="1" x14ac:dyDescent="0.25">
      <c r="A105" s="112" t="s">
        <v>98</v>
      </c>
      <c r="B105" s="113"/>
      <c r="C105" s="292"/>
      <c r="D105" s="114" t="s">
        <v>151</v>
      </c>
      <c r="E105" s="114" t="s">
        <v>204</v>
      </c>
      <c r="F105" s="114" t="s">
        <v>153</v>
      </c>
      <c r="G105" s="114" t="s">
        <v>154</v>
      </c>
      <c r="H105" s="114" t="s">
        <v>155</v>
      </c>
      <c r="I105" s="114" t="s">
        <v>156</v>
      </c>
      <c r="J105" s="114" t="s">
        <v>157</v>
      </c>
      <c r="K105" s="114" t="s">
        <v>158</v>
      </c>
      <c r="L105" s="322" t="s">
        <v>159</v>
      </c>
      <c r="M105" s="324"/>
      <c r="N105" s="114" t="s">
        <v>160</v>
      </c>
      <c r="O105" s="114" t="s">
        <v>161</v>
      </c>
      <c r="P105" s="114" t="s">
        <v>162</v>
      </c>
      <c r="Q105" s="114" t="s">
        <v>163</v>
      </c>
      <c r="R105" s="114" t="s">
        <v>164</v>
      </c>
      <c r="S105" s="301"/>
      <c r="T105" s="292"/>
    </row>
    <row r="106" spans="1:47" ht="33" customHeight="1" x14ac:dyDescent="0.25">
      <c r="A106" s="115">
        <v>0.1</v>
      </c>
      <c r="B106" s="104" t="s">
        <v>116</v>
      </c>
      <c r="C106" s="353"/>
      <c r="D106" s="354"/>
      <c r="E106" s="354"/>
      <c r="F106" s="354"/>
      <c r="G106" s="354"/>
      <c r="H106" s="354"/>
      <c r="I106" s="354"/>
      <c r="J106" s="354"/>
      <c r="K106" s="354"/>
      <c r="L106" s="354"/>
      <c r="M106" s="354"/>
      <c r="N106" s="355"/>
      <c r="O106" s="39"/>
      <c r="P106" s="39"/>
      <c r="Q106" s="39"/>
      <c r="R106" s="39"/>
      <c r="S106" s="44">
        <f>SUM(C106:R106)</f>
        <v>0</v>
      </c>
      <c r="T106" s="45"/>
    </row>
    <row r="107" spans="1:47" ht="33.450000000000003" customHeight="1" x14ac:dyDescent="0.25">
      <c r="A107" s="103">
        <v>0.2</v>
      </c>
      <c r="B107" s="104" t="s">
        <v>117</v>
      </c>
      <c r="C107" s="306"/>
      <c r="D107" s="307"/>
      <c r="E107" s="307"/>
      <c r="F107" s="307"/>
      <c r="G107" s="307"/>
      <c r="H107" s="307"/>
      <c r="I107" s="307"/>
      <c r="J107" s="307"/>
      <c r="K107" s="307"/>
      <c r="L107" s="307"/>
      <c r="M107" s="307"/>
      <c r="N107" s="308"/>
      <c r="O107" s="39"/>
      <c r="P107" s="39"/>
      <c r="Q107" s="39"/>
      <c r="R107" s="39"/>
      <c r="S107" s="44">
        <f t="shared" ref="S107:S121" si="8">SUM(C107:R107)</f>
        <v>0</v>
      </c>
      <c r="T107" s="36"/>
    </row>
    <row r="108" spans="1:47" ht="29.7" customHeight="1" x14ac:dyDescent="0.25">
      <c r="A108" s="103">
        <v>0.3</v>
      </c>
      <c r="B108" s="104" t="s">
        <v>118</v>
      </c>
      <c r="C108" s="36"/>
      <c r="D108" s="36"/>
      <c r="E108" s="37"/>
      <c r="F108" s="38"/>
      <c r="G108" s="38"/>
      <c r="H108" s="39"/>
      <c r="I108" s="39"/>
      <c r="J108" s="39"/>
      <c r="K108" s="39"/>
      <c r="L108" s="353"/>
      <c r="M108" s="354"/>
      <c r="N108" s="355"/>
      <c r="O108" s="39"/>
      <c r="P108" s="39"/>
      <c r="Q108" s="39"/>
      <c r="R108" s="39"/>
      <c r="S108" s="44">
        <f t="shared" si="8"/>
        <v>0</v>
      </c>
      <c r="T108" s="36"/>
    </row>
    <row r="109" spans="1:47" ht="34.950000000000003" customHeight="1" x14ac:dyDescent="0.25">
      <c r="A109" s="103">
        <v>0.4</v>
      </c>
      <c r="B109" s="104" t="s">
        <v>119</v>
      </c>
      <c r="C109" s="36"/>
      <c r="D109" s="36"/>
      <c r="E109" s="37"/>
      <c r="F109" s="38"/>
      <c r="G109" s="40"/>
      <c r="H109" s="39"/>
      <c r="I109" s="39"/>
      <c r="J109" s="39"/>
      <c r="K109" s="39"/>
      <c r="L109" s="303"/>
      <c r="M109" s="304"/>
      <c r="N109" s="305"/>
      <c r="O109" s="39"/>
      <c r="P109" s="39"/>
      <c r="Q109" s="39"/>
      <c r="R109" s="39"/>
      <c r="S109" s="44">
        <f t="shared" si="8"/>
        <v>0</v>
      </c>
      <c r="T109" s="39"/>
    </row>
    <row r="110" spans="1:47" ht="28.95" customHeight="1" x14ac:dyDescent="0.25">
      <c r="A110" s="103">
        <v>0.5</v>
      </c>
      <c r="B110" s="104" t="s">
        <v>165</v>
      </c>
      <c r="C110" s="36"/>
      <c r="D110" s="36"/>
      <c r="E110" s="37"/>
      <c r="F110" s="38"/>
      <c r="G110" s="40"/>
      <c r="H110" s="39"/>
      <c r="I110" s="39"/>
      <c r="J110" s="39"/>
      <c r="K110" s="39"/>
      <c r="L110" s="303"/>
      <c r="M110" s="304"/>
      <c r="N110" s="305"/>
      <c r="O110" s="39"/>
      <c r="P110" s="39"/>
      <c r="Q110" s="39"/>
      <c r="R110" s="39"/>
      <c r="S110" s="44">
        <f t="shared" si="8"/>
        <v>0</v>
      </c>
      <c r="T110" s="39"/>
    </row>
    <row r="111" spans="1:47" ht="31.95" customHeight="1" x14ac:dyDescent="0.25">
      <c r="A111" s="103">
        <v>1</v>
      </c>
      <c r="B111" s="113" t="s">
        <v>120</v>
      </c>
      <c r="C111" s="36"/>
      <c r="D111" s="36"/>
      <c r="E111" s="41"/>
      <c r="F111" s="36"/>
      <c r="G111" s="39"/>
      <c r="H111" s="39"/>
      <c r="I111" s="39"/>
      <c r="J111" s="39"/>
      <c r="K111" s="39"/>
      <c r="L111" s="303"/>
      <c r="M111" s="304"/>
      <c r="N111" s="305"/>
      <c r="O111" s="39"/>
      <c r="P111" s="39"/>
      <c r="Q111" s="39"/>
      <c r="R111" s="39"/>
      <c r="S111" s="44">
        <f t="shared" si="8"/>
        <v>0</v>
      </c>
      <c r="T111" s="39"/>
    </row>
    <row r="112" spans="1:47" ht="33" customHeight="1" x14ac:dyDescent="0.25">
      <c r="A112" s="103">
        <v>2.1</v>
      </c>
      <c r="B112" s="104" t="s">
        <v>121</v>
      </c>
      <c r="C112" s="36"/>
      <c r="D112" s="36"/>
      <c r="E112" s="36"/>
      <c r="F112" s="36"/>
      <c r="G112" s="36"/>
      <c r="H112" s="39"/>
      <c r="I112" s="39"/>
      <c r="J112" s="39"/>
      <c r="K112" s="39"/>
      <c r="L112" s="303"/>
      <c r="M112" s="304"/>
      <c r="N112" s="305"/>
      <c r="O112" s="39"/>
      <c r="P112" s="39"/>
      <c r="Q112" s="39"/>
      <c r="R112" s="39"/>
      <c r="S112" s="44">
        <f t="shared" si="8"/>
        <v>0</v>
      </c>
      <c r="T112" s="36"/>
    </row>
    <row r="113" spans="1:20" ht="34.200000000000003" customHeight="1" x14ac:dyDescent="0.25">
      <c r="A113" s="103">
        <v>2.2000000000000002</v>
      </c>
      <c r="B113" s="104" t="s">
        <v>122</v>
      </c>
      <c r="C113" s="36"/>
      <c r="D113" s="36"/>
      <c r="E113" s="41"/>
      <c r="F113" s="36"/>
      <c r="G113" s="36"/>
      <c r="H113" s="39"/>
      <c r="I113" s="39"/>
      <c r="J113" s="39"/>
      <c r="K113" s="39"/>
      <c r="L113" s="303"/>
      <c r="M113" s="304"/>
      <c r="N113" s="305"/>
      <c r="O113" s="39"/>
      <c r="P113" s="39"/>
      <c r="Q113" s="39"/>
      <c r="R113" s="39"/>
      <c r="S113" s="44">
        <f t="shared" si="8"/>
        <v>0</v>
      </c>
      <c r="T113" s="36"/>
    </row>
    <row r="114" spans="1:20" ht="30.45" customHeight="1" x14ac:dyDescent="0.25">
      <c r="A114" s="103">
        <v>2.2999999999999998</v>
      </c>
      <c r="B114" s="104" t="s">
        <v>123</v>
      </c>
      <c r="C114" s="36"/>
      <c r="D114" s="36"/>
      <c r="E114" s="41"/>
      <c r="F114" s="36"/>
      <c r="G114" s="36"/>
      <c r="H114" s="39"/>
      <c r="I114" s="39"/>
      <c r="J114" s="39"/>
      <c r="K114" s="39"/>
      <c r="L114" s="303"/>
      <c r="M114" s="304"/>
      <c r="N114" s="305"/>
      <c r="O114" s="39"/>
      <c r="P114" s="39"/>
      <c r="Q114" s="39"/>
      <c r="R114" s="39"/>
      <c r="S114" s="44">
        <f t="shared" si="8"/>
        <v>0</v>
      </c>
      <c r="T114" s="36"/>
    </row>
    <row r="115" spans="1:20" ht="32.700000000000003" customHeight="1" x14ac:dyDescent="0.25">
      <c r="A115" s="103">
        <v>2.4</v>
      </c>
      <c r="B115" s="104" t="s">
        <v>124</v>
      </c>
      <c r="C115" s="36"/>
      <c r="D115" s="36"/>
      <c r="E115" s="41"/>
      <c r="F115" s="36"/>
      <c r="G115" s="36"/>
      <c r="H115" s="39"/>
      <c r="I115" s="39"/>
      <c r="J115" s="39"/>
      <c r="K115" s="39"/>
      <c r="L115" s="303"/>
      <c r="M115" s="304"/>
      <c r="N115" s="305"/>
      <c r="O115" s="39"/>
      <c r="P115" s="39"/>
      <c r="Q115" s="39"/>
      <c r="R115" s="39"/>
      <c r="S115" s="44">
        <f t="shared" si="8"/>
        <v>0</v>
      </c>
      <c r="T115" s="36"/>
    </row>
    <row r="116" spans="1:20" ht="31.5" customHeight="1" x14ac:dyDescent="0.25">
      <c r="A116" s="103">
        <v>2.5</v>
      </c>
      <c r="B116" s="104" t="s">
        <v>125</v>
      </c>
      <c r="C116" s="36"/>
      <c r="D116" s="36"/>
      <c r="E116" s="41"/>
      <c r="F116" s="36"/>
      <c r="G116" s="36"/>
      <c r="H116" s="39"/>
      <c r="I116" s="39"/>
      <c r="J116" s="39"/>
      <c r="K116" s="39"/>
      <c r="L116" s="303"/>
      <c r="M116" s="304"/>
      <c r="N116" s="305"/>
      <c r="O116" s="39"/>
      <c r="P116" s="39"/>
      <c r="Q116" s="39"/>
      <c r="R116" s="39"/>
      <c r="S116" s="44">
        <f t="shared" si="8"/>
        <v>0</v>
      </c>
      <c r="T116" s="36"/>
    </row>
    <row r="117" spans="1:20" ht="38.25" customHeight="1" x14ac:dyDescent="0.25">
      <c r="A117" s="103">
        <v>2.6</v>
      </c>
      <c r="B117" s="104" t="s">
        <v>126</v>
      </c>
      <c r="C117" s="36"/>
      <c r="D117" s="36"/>
      <c r="E117" s="41"/>
      <c r="F117" s="36"/>
      <c r="G117" s="36"/>
      <c r="H117" s="39"/>
      <c r="I117" s="39"/>
      <c r="J117" s="39"/>
      <c r="K117" s="39"/>
      <c r="L117" s="303"/>
      <c r="M117" s="304"/>
      <c r="N117" s="305"/>
      <c r="O117" s="39"/>
      <c r="P117" s="39"/>
      <c r="Q117" s="39"/>
      <c r="R117" s="39"/>
      <c r="S117" s="44">
        <f t="shared" si="8"/>
        <v>0</v>
      </c>
      <c r="T117" s="36"/>
    </row>
    <row r="118" spans="1:20" ht="24.75" customHeight="1" x14ac:dyDescent="0.25">
      <c r="A118" s="103">
        <v>2.7</v>
      </c>
      <c r="B118" s="104" t="s">
        <v>127</v>
      </c>
      <c r="C118" s="36"/>
      <c r="D118" s="36"/>
      <c r="E118" s="41"/>
      <c r="F118" s="36"/>
      <c r="G118" s="36"/>
      <c r="H118" s="39"/>
      <c r="I118" s="39"/>
      <c r="J118" s="39"/>
      <c r="K118" s="39"/>
      <c r="L118" s="303"/>
      <c r="M118" s="304"/>
      <c r="N118" s="305"/>
      <c r="O118" s="39"/>
      <c r="P118" s="39"/>
      <c r="Q118" s="39"/>
      <c r="R118" s="39"/>
      <c r="S118" s="44">
        <f t="shared" si="8"/>
        <v>0</v>
      </c>
      <c r="T118" s="36"/>
    </row>
    <row r="119" spans="1:20" ht="35.700000000000003" customHeight="1" x14ac:dyDescent="0.25">
      <c r="A119" s="103">
        <v>2.8</v>
      </c>
      <c r="B119" s="104" t="s">
        <v>128</v>
      </c>
      <c r="C119" s="36"/>
      <c r="D119" s="36"/>
      <c r="E119" s="41"/>
      <c r="F119" s="36"/>
      <c r="G119" s="36"/>
      <c r="H119" s="39"/>
      <c r="I119" s="39"/>
      <c r="J119" s="39"/>
      <c r="K119" s="39"/>
      <c r="L119" s="303"/>
      <c r="M119" s="304"/>
      <c r="N119" s="305"/>
      <c r="O119" s="39"/>
      <c r="P119" s="39"/>
      <c r="Q119" s="39"/>
      <c r="R119" s="39"/>
      <c r="S119" s="44">
        <f t="shared" si="8"/>
        <v>0</v>
      </c>
      <c r="T119" s="36"/>
    </row>
    <row r="120" spans="1:20" ht="31.5" customHeight="1" x14ac:dyDescent="0.25">
      <c r="A120" s="103">
        <v>3</v>
      </c>
      <c r="B120" s="104" t="s">
        <v>129</v>
      </c>
      <c r="C120" s="36"/>
      <c r="D120" s="36"/>
      <c r="E120" s="41"/>
      <c r="F120" s="36"/>
      <c r="G120" s="36"/>
      <c r="H120" s="39"/>
      <c r="I120" s="39"/>
      <c r="J120" s="39"/>
      <c r="K120" s="39"/>
      <c r="L120" s="303"/>
      <c r="M120" s="304"/>
      <c r="N120" s="305"/>
      <c r="O120" s="39"/>
      <c r="P120" s="39"/>
      <c r="Q120" s="39"/>
      <c r="R120" s="39"/>
      <c r="S120" s="44">
        <f t="shared" si="8"/>
        <v>0</v>
      </c>
      <c r="T120" s="36"/>
    </row>
    <row r="121" spans="1:20" ht="25.95" customHeight="1" x14ac:dyDescent="0.25">
      <c r="A121" s="103">
        <v>4</v>
      </c>
      <c r="B121" s="104" t="s">
        <v>166</v>
      </c>
      <c r="C121" s="38"/>
      <c r="D121" s="38"/>
      <c r="E121" s="37"/>
      <c r="F121" s="38"/>
      <c r="G121" s="38"/>
      <c r="H121" s="39"/>
      <c r="I121" s="39"/>
      <c r="J121" s="39"/>
      <c r="K121" s="39"/>
      <c r="L121" s="306"/>
      <c r="M121" s="307"/>
      <c r="N121" s="308"/>
      <c r="O121" s="40"/>
      <c r="P121" s="40"/>
      <c r="Q121" s="40"/>
      <c r="R121" s="40"/>
      <c r="S121" s="44">
        <f t="shared" si="8"/>
        <v>0</v>
      </c>
      <c r="T121" s="38"/>
    </row>
    <row r="122" spans="1:20" ht="33" customHeight="1" x14ac:dyDescent="0.25">
      <c r="A122" s="103">
        <v>5</v>
      </c>
      <c r="B122" s="104" t="s">
        <v>131</v>
      </c>
      <c r="C122" s="38"/>
      <c r="D122" s="38"/>
      <c r="E122" s="37"/>
      <c r="F122" s="38"/>
      <c r="G122" s="38"/>
      <c r="H122" s="39"/>
      <c r="I122" s="39"/>
      <c r="J122" s="39"/>
      <c r="K122" s="39"/>
      <c r="L122" s="36" t="s">
        <v>167</v>
      </c>
      <c r="M122" s="36" t="s">
        <v>168</v>
      </c>
      <c r="N122" s="42"/>
      <c r="O122" s="40"/>
      <c r="P122" s="40"/>
      <c r="Q122" s="40"/>
      <c r="R122" s="40"/>
      <c r="S122" s="44">
        <f>SUM(C122:R122)</f>
        <v>0</v>
      </c>
      <c r="T122" s="38"/>
    </row>
    <row r="123" spans="1:20" ht="37.950000000000003" customHeight="1" x14ac:dyDescent="0.25">
      <c r="A123" s="103">
        <v>6</v>
      </c>
      <c r="B123" s="104" t="s">
        <v>132</v>
      </c>
      <c r="C123" s="38"/>
      <c r="D123" s="38"/>
      <c r="E123" s="37"/>
      <c r="F123" s="38"/>
      <c r="G123" s="36"/>
      <c r="H123" s="39"/>
      <c r="I123" s="39"/>
      <c r="J123" s="39"/>
      <c r="K123" s="39"/>
      <c r="L123" s="353"/>
      <c r="M123" s="354"/>
      <c r="N123" s="355"/>
      <c r="O123" s="39"/>
      <c r="P123" s="39"/>
      <c r="Q123" s="39"/>
      <c r="R123" s="39"/>
      <c r="S123" s="44">
        <f t="shared" ref="S123:S124" si="9">SUM(C123:R123)</f>
        <v>0</v>
      </c>
      <c r="T123" s="36"/>
    </row>
    <row r="124" spans="1:20" ht="37.950000000000003" customHeight="1" x14ac:dyDescent="0.25">
      <c r="A124" s="103">
        <v>7</v>
      </c>
      <c r="B124" s="104" t="s">
        <v>133</v>
      </c>
      <c r="C124" s="38"/>
      <c r="D124" s="38"/>
      <c r="E124" s="37"/>
      <c r="F124" s="38"/>
      <c r="G124" s="36"/>
      <c r="H124" s="39"/>
      <c r="I124" s="39"/>
      <c r="J124" s="39"/>
      <c r="K124" s="39"/>
      <c r="L124" s="303"/>
      <c r="M124" s="304"/>
      <c r="N124" s="305"/>
      <c r="O124" s="39"/>
      <c r="P124" s="39"/>
      <c r="Q124" s="39"/>
      <c r="R124" s="39"/>
      <c r="S124" s="44">
        <f t="shared" si="9"/>
        <v>0</v>
      </c>
      <c r="T124" s="36"/>
    </row>
    <row r="125" spans="1:20" ht="24.75" customHeight="1" x14ac:dyDescent="0.25">
      <c r="A125" s="103">
        <v>8</v>
      </c>
      <c r="B125" s="104" t="s">
        <v>134</v>
      </c>
      <c r="C125" s="38"/>
      <c r="D125" s="38"/>
      <c r="E125" s="37"/>
      <c r="F125" s="38"/>
      <c r="G125" s="36"/>
      <c r="H125" s="39"/>
      <c r="I125" s="39"/>
      <c r="J125" s="39"/>
      <c r="K125" s="39"/>
      <c r="L125" s="306"/>
      <c r="M125" s="307"/>
      <c r="N125" s="308"/>
      <c r="O125" s="39"/>
      <c r="P125" s="39"/>
      <c r="Q125" s="39"/>
      <c r="R125" s="39"/>
      <c r="S125" s="44">
        <f>SUM(C125:R125)</f>
        <v>0</v>
      </c>
      <c r="T125" s="36"/>
    </row>
    <row r="126" spans="1:20" ht="13.2" customHeight="1" x14ac:dyDescent="0.25">
      <c r="A126" s="227" t="s">
        <v>170</v>
      </c>
      <c r="B126" s="228"/>
      <c r="C126" s="43">
        <f t="shared" ref="C126:K126" si="10">SUM(C108:C125)</f>
        <v>0</v>
      </c>
      <c r="D126" s="43">
        <f t="shared" si="10"/>
        <v>0</v>
      </c>
      <c r="E126" s="161">
        <f t="shared" si="10"/>
        <v>0</v>
      </c>
      <c r="F126" s="43">
        <f t="shared" si="10"/>
        <v>0</v>
      </c>
      <c r="G126" s="43">
        <f t="shared" si="10"/>
        <v>0</v>
      </c>
      <c r="H126" s="43">
        <f t="shared" si="10"/>
        <v>0</v>
      </c>
      <c r="I126" s="43">
        <f t="shared" si="10"/>
        <v>0</v>
      </c>
      <c r="J126" s="43">
        <f t="shared" si="10"/>
        <v>0</v>
      </c>
      <c r="K126" s="43">
        <f t="shared" si="10"/>
        <v>0</v>
      </c>
      <c r="L126" s="419" t="e">
        <f>L122+M122</f>
        <v>#VALUE!</v>
      </c>
      <c r="M126" s="420"/>
      <c r="N126" s="43">
        <f>N122</f>
        <v>0</v>
      </c>
      <c r="O126" s="43">
        <f t="shared" ref="O126:T126" si="11">SUM(O106:O125)</f>
        <v>0</v>
      </c>
      <c r="P126" s="43">
        <f t="shared" si="11"/>
        <v>0</v>
      </c>
      <c r="Q126" s="43">
        <f t="shared" si="11"/>
        <v>0</v>
      </c>
      <c r="R126" s="43">
        <f t="shared" si="11"/>
        <v>0</v>
      </c>
      <c r="S126" s="43">
        <f t="shared" si="11"/>
        <v>0</v>
      </c>
      <c r="T126" s="43">
        <f t="shared" si="11"/>
        <v>0</v>
      </c>
    </row>
    <row r="127" spans="1:20" x14ac:dyDescent="0.25">
      <c r="A127" s="227" t="s">
        <v>171</v>
      </c>
      <c r="B127" s="228"/>
      <c r="C127" s="46" t="e">
        <f>C126/$C$6</f>
        <v>#DIV/0!</v>
      </c>
      <c r="D127" s="46" t="e">
        <f t="shared" ref="D127" si="12">D126/$C$6</f>
        <v>#DIV/0!</v>
      </c>
      <c r="E127" s="46" t="e">
        <f t="shared" ref="E127" si="13">E126/$C$6</f>
        <v>#DIV/0!</v>
      </c>
      <c r="F127" s="46" t="e">
        <f t="shared" ref="F127" si="14">F126/$C$6</f>
        <v>#DIV/0!</v>
      </c>
      <c r="G127" s="46" t="e">
        <f t="shared" ref="G127" si="15">G126/$C$6</f>
        <v>#DIV/0!</v>
      </c>
      <c r="H127" s="46" t="e">
        <f t="shared" ref="H127" si="16">H126/$C$6</f>
        <v>#DIV/0!</v>
      </c>
      <c r="I127" s="46" t="e">
        <f t="shared" ref="I127" si="17">I126/$C$6</f>
        <v>#DIV/0!</v>
      </c>
      <c r="J127" s="46" t="e">
        <f t="shared" ref="J127" si="18">J126/$C$6</f>
        <v>#DIV/0!</v>
      </c>
      <c r="K127" s="46" t="e">
        <f t="shared" ref="K127" si="19">K126/$C$6</f>
        <v>#DIV/0!</v>
      </c>
      <c r="L127" s="421" t="e">
        <f>L126/$C$6</f>
        <v>#VALUE!</v>
      </c>
      <c r="M127" s="422"/>
      <c r="N127" s="46" t="e">
        <f t="shared" ref="N127" si="20">N126/$C$6</f>
        <v>#DIV/0!</v>
      </c>
      <c r="O127" s="47" t="e">
        <f t="shared" ref="O127" si="21">O126/$C$6</f>
        <v>#DIV/0!</v>
      </c>
      <c r="P127" s="47" t="e">
        <f t="shared" ref="P127" si="22">P126/$C$6</f>
        <v>#DIV/0!</v>
      </c>
      <c r="Q127" s="47" t="e">
        <f t="shared" ref="Q127" si="23">Q126/$C$6</f>
        <v>#DIV/0!</v>
      </c>
      <c r="R127" s="47" t="e">
        <f t="shared" ref="R127" si="24">R126/$C$6</f>
        <v>#DIV/0!</v>
      </c>
      <c r="S127" s="47" t="e">
        <f t="shared" ref="S127" si="25">S126/$C$6</f>
        <v>#DIV/0!</v>
      </c>
      <c r="T127" s="46" t="e">
        <f t="shared" ref="T127" si="26">T126/$C$6</f>
        <v>#DIV/0!</v>
      </c>
    </row>
    <row r="128" spans="1:20" x14ac:dyDescent="0.25">
      <c r="A128" s="152" t="s">
        <v>172</v>
      </c>
      <c r="B128" s="153"/>
      <c r="C128" s="153"/>
      <c r="D128" s="153"/>
      <c r="E128" s="153"/>
      <c r="F128" s="153"/>
      <c r="G128" s="153"/>
      <c r="H128" s="153"/>
      <c r="I128" s="153"/>
      <c r="J128" s="153"/>
      <c r="K128" s="153"/>
      <c r="L128" s="153"/>
      <c r="M128" s="153"/>
      <c r="N128" s="153"/>
      <c r="O128" s="153"/>
      <c r="P128" s="153"/>
      <c r="Q128" s="154"/>
      <c r="R128" s="154"/>
      <c r="S128" s="154"/>
      <c r="T128" s="154"/>
    </row>
    <row r="129" spans="1:20" ht="12.75" customHeight="1" x14ac:dyDescent="0.25">
      <c r="A129" s="329" t="s">
        <v>180</v>
      </c>
      <c r="B129" s="329"/>
      <c r="C129" s="329"/>
      <c r="D129" s="329"/>
      <c r="E129" s="329"/>
      <c r="F129" s="329"/>
      <c r="G129" s="329"/>
      <c r="H129" s="329"/>
      <c r="I129" s="329"/>
      <c r="J129" s="329"/>
      <c r="K129" s="329"/>
      <c r="L129" s="329"/>
      <c r="M129" s="329"/>
      <c r="N129" s="329"/>
      <c r="O129" s="329"/>
      <c r="P129" s="329"/>
      <c r="Q129" s="415"/>
      <c r="R129" s="416"/>
      <c r="S129" s="417"/>
      <c r="T129" s="119" t="s">
        <v>174</v>
      </c>
    </row>
    <row r="130" spans="1:20" ht="15.6" x14ac:dyDescent="0.25">
      <c r="A130" s="155" t="s">
        <v>175</v>
      </c>
      <c r="B130" s="155"/>
      <c r="C130" s="155"/>
      <c r="D130" s="155"/>
      <c r="E130" s="155"/>
      <c r="F130" s="155"/>
      <c r="G130" s="155"/>
      <c r="H130" s="155"/>
      <c r="I130" s="155"/>
      <c r="J130" s="155"/>
      <c r="K130" s="155"/>
      <c r="L130" s="155"/>
      <c r="M130" s="155"/>
      <c r="N130" s="155"/>
      <c r="O130" s="155"/>
      <c r="P130" s="155"/>
      <c r="Q130" s="336"/>
      <c r="R130" s="337"/>
      <c r="S130" s="338"/>
      <c r="T130" s="121" t="s">
        <v>176</v>
      </c>
    </row>
    <row r="131" spans="1:20" x14ac:dyDescent="0.25">
      <c r="A131" s="155"/>
      <c r="B131" s="155"/>
      <c r="C131" s="155"/>
      <c r="D131" s="155"/>
      <c r="E131" s="155"/>
      <c r="F131" s="155"/>
      <c r="G131" s="155"/>
      <c r="H131" s="155"/>
      <c r="I131" s="155"/>
      <c r="J131" s="155"/>
      <c r="K131" s="155"/>
      <c r="L131" s="155"/>
      <c r="M131" s="155"/>
      <c r="N131" s="155"/>
      <c r="O131" s="155"/>
      <c r="P131" s="155"/>
    </row>
  </sheetData>
  <sheetProtection algorithmName="SHA-512" hashValue="Ioo98s/tjy9b//RKf3Z12lwCZKg4P9gTX9IQRDx4YB9u3SydQbJDWprr9TTZYOcGtMk2Gt2yISNPGgWZWosLtw==" saltValue="NlmnauEYaBhIN+sY7HZ4Dg==" spinCount="100000" sheet="1" formatCells="0" formatColumns="0" formatRows="0" insertRows="0" deleteRows="0"/>
  <mergeCells count="142">
    <mergeCell ref="A95:B95"/>
    <mergeCell ref="A102:B104"/>
    <mergeCell ref="C41:D41"/>
    <mergeCell ref="E41:E42"/>
    <mergeCell ref="F41:G42"/>
    <mergeCell ref="F59:G59"/>
    <mergeCell ref="F60:G60"/>
    <mergeCell ref="F61:G61"/>
    <mergeCell ref="F62:G62"/>
    <mergeCell ref="F63:G63"/>
    <mergeCell ref="F55:G55"/>
    <mergeCell ref="F56:G56"/>
    <mergeCell ref="F57:G57"/>
    <mergeCell ref="F58:G58"/>
    <mergeCell ref="A97:P97"/>
    <mergeCell ref="F64:G64"/>
    <mergeCell ref="L94:M94"/>
    <mergeCell ref="L95:M95"/>
    <mergeCell ref="H41:I41"/>
    <mergeCell ref="A70:B72"/>
    <mergeCell ref="A94:B94"/>
    <mergeCell ref="A36:B39"/>
    <mergeCell ref="C36:F36"/>
    <mergeCell ref="F50:G50"/>
    <mergeCell ref="F51:G51"/>
    <mergeCell ref="F52:G52"/>
    <mergeCell ref="F53:G53"/>
    <mergeCell ref="F54:G54"/>
    <mergeCell ref="E65:G65"/>
    <mergeCell ref="E66:G66"/>
    <mergeCell ref="A42:B42"/>
    <mergeCell ref="F43:G45"/>
    <mergeCell ref="C39:F39"/>
    <mergeCell ref="C37:F37"/>
    <mergeCell ref="Q130:S130"/>
    <mergeCell ref="L91:N93"/>
    <mergeCell ref="L73:M73"/>
    <mergeCell ref="C74:N75"/>
    <mergeCell ref="L76:N89"/>
    <mergeCell ref="C106:N107"/>
    <mergeCell ref="L108:N121"/>
    <mergeCell ref="L123:N125"/>
    <mergeCell ref="L105:M105"/>
    <mergeCell ref="G104:N104"/>
    <mergeCell ref="C70:C73"/>
    <mergeCell ref="C102:C105"/>
    <mergeCell ref="O70:R71"/>
    <mergeCell ref="O72:R72"/>
    <mergeCell ref="S70:S73"/>
    <mergeCell ref="G102:N103"/>
    <mergeCell ref="O102:R103"/>
    <mergeCell ref="Q129:S129"/>
    <mergeCell ref="L126:M126"/>
    <mergeCell ref="L127:M127"/>
    <mergeCell ref="A129:P129"/>
    <mergeCell ref="D104:F104"/>
    <mergeCell ref="A127:B127"/>
    <mergeCell ref="A126:B126"/>
    <mergeCell ref="T102:T103"/>
    <mergeCell ref="D70:D71"/>
    <mergeCell ref="E70:F71"/>
    <mergeCell ref="G72:N72"/>
    <mergeCell ref="D72:F72"/>
    <mergeCell ref="T72:T73"/>
    <mergeCell ref="S102:S105"/>
    <mergeCell ref="T104:T105"/>
    <mergeCell ref="Q98:S98"/>
    <mergeCell ref="G70:N71"/>
    <mergeCell ref="T70:T71"/>
    <mergeCell ref="O104:R104"/>
    <mergeCell ref="D102:D103"/>
    <mergeCell ref="E102:F103"/>
    <mergeCell ref="Q97:S97"/>
    <mergeCell ref="A12:B12"/>
    <mergeCell ref="C12:F12"/>
    <mergeCell ref="C20:F20"/>
    <mergeCell ref="A23:B23"/>
    <mergeCell ref="A25:B25"/>
    <mergeCell ref="E46:E49"/>
    <mergeCell ref="F46:G46"/>
    <mergeCell ref="F47:G47"/>
    <mergeCell ref="F48:G48"/>
    <mergeCell ref="F49:G49"/>
    <mergeCell ref="A26:B26"/>
    <mergeCell ref="A27:B27"/>
    <mergeCell ref="A29:B29"/>
    <mergeCell ref="C31:E31"/>
    <mergeCell ref="A31:B34"/>
    <mergeCell ref="C32:E32"/>
    <mergeCell ref="A41:B41"/>
    <mergeCell ref="C33:E33"/>
    <mergeCell ref="C34:E34"/>
    <mergeCell ref="A20:B20"/>
    <mergeCell ref="A24:B24"/>
    <mergeCell ref="A43:B45"/>
    <mergeCell ref="E43:E45"/>
    <mergeCell ref="C38:F38"/>
    <mergeCell ref="A1:B1"/>
    <mergeCell ref="C1:F1"/>
    <mergeCell ref="A2:B2"/>
    <mergeCell ref="C2:F2"/>
    <mergeCell ref="C3:F3"/>
    <mergeCell ref="A4:B4"/>
    <mergeCell ref="C4:F4"/>
    <mergeCell ref="A11:B11"/>
    <mergeCell ref="C11:F11"/>
    <mergeCell ref="A7:B7"/>
    <mergeCell ref="C7:F7"/>
    <mergeCell ref="A8:B8"/>
    <mergeCell ref="C8:F8"/>
    <mergeCell ref="A9:B9"/>
    <mergeCell ref="C9:F9"/>
    <mergeCell ref="C10:F10"/>
    <mergeCell ref="A10:B10"/>
    <mergeCell ref="A5:B5"/>
    <mergeCell ref="C5:F5"/>
    <mergeCell ref="A6:B6"/>
    <mergeCell ref="C6:F6"/>
    <mergeCell ref="A13:B13"/>
    <mergeCell ref="C15:F15"/>
    <mergeCell ref="A14:B14"/>
    <mergeCell ref="C14:F14"/>
    <mergeCell ref="A15:B15"/>
    <mergeCell ref="I22:O22"/>
    <mergeCell ref="C26:G26"/>
    <mergeCell ref="C27:G27"/>
    <mergeCell ref="I26:J26"/>
    <mergeCell ref="K26:O26"/>
    <mergeCell ref="I27:J27"/>
    <mergeCell ref="K27:O27"/>
    <mergeCell ref="I24:J24"/>
    <mergeCell ref="I25:J25"/>
    <mergeCell ref="A22:G22"/>
    <mergeCell ref="I16:O16"/>
    <mergeCell ref="I17:J17"/>
    <mergeCell ref="I18:J18"/>
    <mergeCell ref="I19:J19"/>
    <mergeCell ref="A16:G16"/>
    <mergeCell ref="A18:B18"/>
    <mergeCell ref="A19:B19"/>
    <mergeCell ref="A17:B17"/>
    <mergeCell ref="C13:F1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'Drop down list'!$B$4:$B$5</xm:f>
          </x14:formula1>
          <xm:sqref>C29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C5"/>
  <sheetViews>
    <sheetView workbookViewId="0">
      <selection activeCell="C6" sqref="C6"/>
    </sheetView>
  </sheetViews>
  <sheetFormatPr defaultRowHeight="13.2" x14ac:dyDescent="0.25"/>
  <cols>
    <col min="2" max="2" width="17.33203125" bestFit="1" customWidth="1"/>
    <col min="3" max="3" width="34.88671875" bestFit="1" customWidth="1"/>
  </cols>
  <sheetData>
    <row r="3" spans="2:3" x14ac:dyDescent="0.25">
      <c r="B3" t="s">
        <v>205</v>
      </c>
      <c r="C3" t="s">
        <v>206</v>
      </c>
    </row>
    <row r="4" spans="2:3" x14ac:dyDescent="0.25">
      <c r="B4" t="s">
        <v>207</v>
      </c>
      <c r="C4" t="s">
        <v>208</v>
      </c>
    </row>
    <row r="5" spans="2:3" x14ac:dyDescent="0.25">
      <c r="B5" t="s">
        <v>209</v>
      </c>
      <c r="C5" t="s">
        <v>210</v>
      </c>
    </row>
  </sheetData>
  <sheetProtection sheet="1" objects="1" scenarios="1"/>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4B6C90BFA8BE34591B98E83A4F75F1F" ma:contentTypeVersion="7" ma:contentTypeDescription="Create a new document." ma:contentTypeScope="" ma:versionID="89745622e70854dc3ae3733855149f02">
  <xsd:schema xmlns:xsd="http://www.w3.org/2001/XMLSchema" xmlns:xs="http://www.w3.org/2001/XMLSchema" xmlns:p="http://schemas.microsoft.com/office/2006/metadata/properties" xmlns:ns3="b8840554-5a65-4b15-b848-83dfa347dde7" xmlns:ns4="5ac78e13-b8d8-4ffa-b0c4-e3d0f8b533e4" targetNamespace="http://schemas.microsoft.com/office/2006/metadata/properties" ma:root="true" ma:fieldsID="162d9550b45569898515c55ab6069b01" ns3:_="" ns4:_="">
    <xsd:import namespace="b8840554-5a65-4b15-b848-83dfa347dde7"/>
    <xsd:import namespace="5ac78e13-b8d8-4ffa-b0c4-e3d0f8b533e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840554-5a65-4b15-b848-83dfa347dde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ac78e13-b8d8-4ffa-b0c4-e3d0f8b533e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848666-29AC-47C0-B016-7BC64DFECC95}">
  <ds:schemaRefs>
    <ds:schemaRef ds:uri="http://schemas.microsoft.com/sharepoint/v3/contenttype/forms"/>
  </ds:schemaRefs>
</ds:datastoreItem>
</file>

<file path=customXml/itemProps2.xml><?xml version="1.0" encoding="utf-8"?>
<ds:datastoreItem xmlns:ds="http://schemas.openxmlformats.org/officeDocument/2006/customXml" ds:itemID="{D34AC41D-121D-458C-8935-45D90E0649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92FD912-F40A-41CC-B6D7-E84FC47DA5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840554-5a65-4b15-b848-83dfa347dde7"/>
    <ds:schemaRef ds:uri="5ac78e13-b8d8-4ffa-b0c4-e3d0f8b533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Pre-app information</vt:lpstr>
      <vt:lpstr>Outline planning stage</vt:lpstr>
      <vt:lpstr>Detailed planning stage</vt:lpstr>
      <vt:lpstr>Appendix 1 - Material Qty &amp; EOL</vt:lpstr>
      <vt:lpstr>Post-construction result</vt:lpstr>
      <vt:lpstr>Drop down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 Qian</dc:creator>
  <cp:keywords/>
  <dc:description/>
  <cp:lastModifiedBy>Holly Wheeler</cp:lastModifiedBy>
  <cp:revision/>
  <dcterms:created xsi:type="dcterms:W3CDTF">2019-12-17T10:05:05Z</dcterms:created>
  <dcterms:modified xsi:type="dcterms:W3CDTF">2021-07-16T14:06:43Z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0x010100A4B6C90BFA8BE34591B98E83A4F75F1F</vt:lpwstr>
  </property>
</Properties>
</file>